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15" tabRatio="880" activeTab="0"/>
  </bookViews>
  <sheets>
    <sheet name="目次" sheetId="1" r:id="rId1"/>
    <sheet name="審査確定状況" sheetId="2" r:id="rId2"/>
    <sheet name="老人保健制度加入率" sheetId="3" state="hidden" r:id="rId3"/>
    <sheet name="１人当たり診療費" sheetId="4" r:id="rId4"/>
    <sheet name="受診率" sheetId="5" r:id="rId5"/>
    <sheet name="１件当たり受診日数" sheetId="6" r:id="rId6"/>
    <sheet name="１日当たり診療費" sheetId="7" r:id="rId7"/>
    <sheet name="１人当たり医療費" sheetId="8" r:id="rId8"/>
    <sheet name="１件当たり調剤費用額" sheetId="9" r:id="rId9"/>
  </sheets>
  <definedNames>
    <definedName name="_xlnm.Print_Area" localSheetId="5">'１件当たり受診日数'!$B$4:$R$217</definedName>
    <definedName name="_xlnm.Print_Area" localSheetId="8">'１件当たり調剤費用額'!$B$5:$N$155</definedName>
    <definedName name="_xlnm.Print_Area" localSheetId="7">'１人当たり医療費'!$B$5:$N$155</definedName>
    <definedName name="_xlnm.Print_Area" localSheetId="3">'１人当たり診療費'!$B$4:$R$228</definedName>
    <definedName name="_xlnm.Print_Area" localSheetId="6">'１日当たり診療費'!$B$5:$R$228</definedName>
    <definedName name="_xlnm.Print_Area" localSheetId="4">'受診率'!$B$4:$R$217</definedName>
    <definedName name="_xlnm.Print_Area" localSheetId="1">'審査確定状況'!$B$5:$AN$68</definedName>
    <definedName name="_xlnm.Print_Area" localSheetId="2">'老人保健制度加入率'!$B$4:$N$48</definedName>
  </definedNames>
  <calcPr fullCalcOnLoad="1"/>
</workbook>
</file>

<file path=xl/sharedStrings.xml><?xml version="1.0" encoding="utf-8"?>
<sst xmlns="http://schemas.openxmlformats.org/spreadsheetml/2006/main" count="2957" uniqueCount="110">
  <si>
    <t>審査確定状況(実数)</t>
  </si>
  <si>
    <t>区分</t>
  </si>
  <si>
    <t>件数</t>
  </si>
  <si>
    <t>日(枚)数</t>
  </si>
  <si>
    <t>費用額</t>
  </si>
  <si>
    <t>入  院</t>
  </si>
  <si>
    <t>入院外</t>
  </si>
  <si>
    <t>医  科  計</t>
  </si>
  <si>
    <t>歯  科</t>
  </si>
  <si>
    <t>合計分</t>
  </si>
  <si>
    <t>診 療 費 計</t>
  </si>
  <si>
    <t>一般分</t>
  </si>
  <si>
    <t>調  剤</t>
  </si>
  <si>
    <t>訪問看護療養費</t>
  </si>
  <si>
    <t>合    計</t>
  </si>
  <si>
    <t>食事療養費</t>
  </si>
  <si>
    <t>医 科</t>
  </si>
  <si>
    <t>歯 科</t>
  </si>
  <si>
    <t>診療＋食事</t>
  </si>
  <si>
    <t>退職分</t>
  </si>
  <si>
    <t>(合計)</t>
  </si>
  <si>
    <t>(本人)</t>
  </si>
  <si>
    <t>老人分</t>
  </si>
  <si>
    <t>(医療圏別)</t>
  </si>
  <si>
    <t>(単位:％)</t>
  </si>
  <si>
    <t>医療圏名</t>
  </si>
  <si>
    <t>鷹巣･阿仁</t>
  </si>
  <si>
    <t>能代･山本</t>
  </si>
  <si>
    <t>秋田周辺</t>
  </si>
  <si>
    <t>本荘･由利</t>
  </si>
  <si>
    <t>大曲･仙北</t>
  </si>
  <si>
    <t>横手･平鹿</t>
  </si>
  <si>
    <t>湯沢･雄勝</t>
  </si>
  <si>
    <t>県  計</t>
  </si>
  <si>
    <t>(単位:円)</t>
  </si>
  <si>
    <t>計</t>
  </si>
  <si>
    <t>合  計</t>
  </si>
  <si>
    <t>（注）食事療養費は含まれておりません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</si>
  <si>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</si>
  <si>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</si>
  <si>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</si>
  <si>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</si>
  <si>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</si>
  <si>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</si>
  <si>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</si>
  <si>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</si>
  <si>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</si>
  <si>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</si>
  <si>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</si>
  <si>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グラフＤＡＴＡ</t>
  </si>
  <si>
    <t>　※各項目のグラフの下に基礎数値表があります。</t>
  </si>
  <si>
    <t>○ １日当たり診療費</t>
  </si>
  <si>
    <t>○ 審査確定状況</t>
  </si>
  <si>
    <t>○ １人当たり診療費</t>
  </si>
  <si>
    <t>○ 受診率</t>
  </si>
  <si>
    <t>○ １件当たり受診日数</t>
  </si>
  <si>
    <t>○ １人当たり医療費</t>
  </si>
  <si>
    <t>○ １件当たり調剤費用額</t>
  </si>
  <si>
    <t>このシートのトップにもどる</t>
  </si>
  <si>
    <t>トップにもどる</t>
  </si>
  <si>
    <t>このシートのトップにもどる</t>
  </si>
  <si>
    <t>グラフＤＡＴＡ</t>
  </si>
  <si>
    <t>このシートのトップにもどる</t>
  </si>
  <si>
    <t>　　　</t>
  </si>
  <si>
    <t>４月</t>
  </si>
  <si>
    <t>３月</t>
  </si>
  <si>
    <t>このシートのトップにもどる</t>
  </si>
  <si>
    <t>グラフＤＡＴＡ</t>
  </si>
  <si>
    <t>一般</t>
  </si>
  <si>
    <t>＋</t>
  </si>
  <si>
    <t>退職</t>
  </si>
  <si>
    <t>老人保健制度加入率</t>
  </si>
  <si>
    <t>(被扶養)</t>
  </si>
  <si>
    <t>大館･鹿角</t>
  </si>
  <si>
    <t>１人当たり診療費</t>
  </si>
  <si>
    <t>受診率（１００人当たり）</t>
  </si>
  <si>
    <t>１件当たり受診日数</t>
  </si>
  <si>
    <t>１日当たり診療費</t>
  </si>
  <si>
    <t>１件当たり調剤費用額</t>
  </si>
  <si>
    <t>１人当たり医療費 (医科＋歯科＋調剤＋訪問看護)</t>
  </si>
  <si>
    <t>全県計</t>
  </si>
  <si>
    <t>２２年１月</t>
  </si>
  <si>
    <t>２２年２月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</si>
  <si>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</si>
  <si>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</si>
  <si>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</si>
  <si>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</si>
  <si>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</si>
  <si>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</si>
  <si>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</si>
  <si>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</si>
  <si>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</si>
  <si>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２１年１２月</t>
  </si>
  <si>
    <t>大館・鹿角</t>
  </si>
  <si>
    <t>鷹巣・阿仁</t>
  </si>
  <si>
    <t>能代・山本</t>
  </si>
  <si>
    <t>本荘・由利</t>
  </si>
  <si>
    <t>大曲・仙北</t>
  </si>
  <si>
    <t>横手・平鹿</t>
  </si>
  <si>
    <t>湯沢・雄勝</t>
  </si>
  <si>
    <t>国保組合</t>
  </si>
  <si>
    <t>合計</t>
  </si>
  <si>
    <t xml:space="preserve"> </t>
  </si>
  <si>
    <t>(単位:日)</t>
  </si>
  <si>
    <t>(単位:－)</t>
  </si>
  <si>
    <t>(単位:－)</t>
  </si>
  <si>
    <t>　※グラフは医療圏別／一般・退職・合計別です。</t>
  </si>
  <si>
    <t>　※後期高齢者医療制度分は含まれていません。</t>
  </si>
  <si>
    <r>
      <t>最新の医療費の推移</t>
    </r>
    <r>
      <rPr>
        <b/>
        <i/>
        <sz val="16"/>
        <color indexed="9"/>
        <rFont val="ＭＳ Ｐゴシック"/>
        <family val="3"/>
      </rPr>
      <t>（医療情報システムから）</t>
    </r>
  </si>
  <si>
    <t/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</si>
</sst>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#,##0_ "/>
    <numFmt numFmtId="181" formatCode="#,##0;&quot;△ &quot;#,##0"/>
    <numFmt numFmtId="182" formatCode="0_ "/>
    <numFmt numFmtId="183" formatCode="#,##0;&quot;△ &quot;#,##0;#"/>
    <numFmt numFmtId="184" formatCode="#,##0.0_ ;[Red]\-#,##0.0\ "/>
    <numFmt numFmtId="185" formatCode="#,##0.0;[Red]\-#,##0.0"/>
    <numFmt numFmtId="186" formatCode="0.0_);[Red]\(0.0\)"/>
    <numFmt numFmtId="187" formatCode="0.00_);[Red]\(0.00\)"/>
    <numFmt numFmtId="188" formatCode="#,##0.0;&quot;△ &quot;#,##0.0;#"/>
    <numFmt numFmtId="189" formatCode="#,##0.00;&quot;△ &quot;#,##0.00;#"/>
    <numFmt numFmtId="190" formatCode="#,##0_);[Red]\(#,##0\)"/>
    <numFmt numFmtId="191" formatCode="#,##0.00_ ;[Red]\-#,##0.00\ "/>
    <numFmt numFmtId="192" formatCode="#,##0.00_);[Red]\(#,##0.00\)"/>
    <numFmt numFmtId="193" formatCode="#,##0_ ;[Red]\-#,##0\ "/>
    <numFmt numFmtId="194" formatCode="#,##0.00_ "/>
    <numFmt numFmtId="195" formatCode="#,##0.0_ "/>
    <numFmt numFmtId="196" formatCode="mmm\-yyyy"/>
    <numFmt numFmtId="197" formatCode="#,##0.000_ ;[Red]\-#,##0.000\ "/>
    <numFmt numFmtId="198" formatCode="#,##0.0000_ ;[Red]\-#,##0.0000\ "/>
    <numFmt numFmtId="199" formatCode="#,##0.000;&quot;△ &quot;#,##0.000;#"/>
    <numFmt numFmtId="200" formatCode="0_);[Red]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2"/>
      <name val="ＭＳ Ｐゴシック"/>
      <family val="3"/>
    </font>
    <font>
      <b/>
      <i/>
      <sz val="16"/>
      <color indexed="9"/>
      <name val="ＭＳ Ｐゴシック"/>
      <family val="3"/>
    </font>
    <font>
      <b/>
      <i/>
      <sz val="24"/>
      <color indexed="9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3.75"/>
      <color indexed="8"/>
      <name val="ＭＳ Ｐゴシック"/>
      <family val="3"/>
    </font>
    <font>
      <sz val="12.65"/>
      <color indexed="8"/>
      <name val="HGSｺﾞｼｯｸM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22"/>
      <name val="ＭＳ 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theme="0" tint="-0.04997999966144562"/>
      <name val="ＭＳ 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13" fillId="33" borderId="0" xfId="0" applyFon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39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9" borderId="23" xfId="0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6" xfId="0" applyFill="1" applyBorder="1" applyAlignment="1">
      <alignment/>
    </xf>
    <xf numFmtId="0" fontId="0" fillId="41" borderId="19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38" fontId="0" fillId="0" borderId="10" xfId="49" applyFont="1" applyFill="1" applyBorder="1" applyAlignment="1">
      <alignment/>
    </xf>
    <xf numFmtId="190" fontId="0" fillId="0" borderId="10" xfId="0" applyNumberFormat="1" applyBorder="1" applyAlignment="1">
      <alignment/>
    </xf>
    <xf numFmtId="183" fontId="14" fillId="0" borderId="0" xfId="0" applyNumberFormat="1" applyFont="1" applyBorder="1" applyAlignment="1" applyProtection="1">
      <alignment shrinkToFit="1"/>
      <protection locked="0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49" applyNumberFormat="1" applyFont="1" applyBorder="1" applyAlignment="1">
      <alignment/>
    </xf>
    <xf numFmtId="190" fontId="0" fillId="0" borderId="10" xfId="49" applyNumberFormat="1" applyFont="1" applyBorder="1" applyAlignment="1">
      <alignment/>
    </xf>
    <xf numFmtId="193" fontId="0" fillId="0" borderId="27" xfId="49" applyNumberFormat="1" applyFont="1" applyBorder="1" applyAlignment="1">
      <alignment/>
    </xf>
    <xf numFmtId="193" fontId="0" fillId="0" borderId="38" xfId="49" applyNumberFormat="1" applyFont="1" applyBorder="1" applyAlignment="1">
      <alignment/>
    </xf>
    <xf numFmtId="193" fontId="0" fillId="0" borderId="39" xfId="49" applyNumberFormat="1" applyFont="1" applyBorder="1" applyAlignment="1">
      <alignment/>
    </xf>
    <xf numFmtId="193" fontId="0" fillId="0" borderId="40" xfId="49" applyNumberFormat="1" applyFont="1" applyBorder="1" applyAlignment="1">
      <alignment/>
    </xf>
    <xf numFmtId="193" fontId="0" fillId="0" borderId="41" xfId="49" applyNumberFormat="1" applyFont="1" applyBorder="1" applyAlignment="1">
      <alignment/>
    </xf>
    <xf numFmtId="193" fontId="0" fillId="0" borderId="42" xfId="49" applyNumberFormat="1" applyFont="1" applyBorder="1" applyAlignment="1">
      <alignment/>
    </xf>
    <xf numFmtId="193" fontId="0" fillId="0" borderId="43" xfId="49" applyNumberFormat="1" applyFont="1" applyBorder="1" applyAlignment="1">
      <alignment/>
    </xf>
    <xf numFmtId="193" fontId="0" fillId="0" borderId="44" xfId="49" applyNumberFormat="1" applyFont="1" applyBorder="1" applyAlignment="1">
      <alignment/>
    </xf>
    <xf numFmtId="193" fontId="0" fillId="0" borderId="23" xfId="49" applyNumberFormat="1" applyFont="1" applyBorder="1" applyAlignment="1">
      <alignment/>
    </xf>
    <xf numFmtId="193" fontId="0" fillId="0" borderId="45" xfId="49" applyNumberFormat="1" applyFont="1" applyBorder="1" applyAlignment="1">
      <alignment/>
    </xf>
    <xf numFmtId="193" fontId="0" fillId="0" borderId="24" xfId="49" applyNumberFormat="1" applyFont="1" applyBorder="1" applyAlignment="1">
      <alignment/>
    </xf>
    <xf numFmtId="193" fontId="0" fillId="0" borderId="46" xfId="49" applyNumberFormat="1" applyFont="1" applyBorder="1" applyAlignment="1">
      <alignment/>
    </xf>
    <xf numFmtId="193" fontId="0" fillId="0" borderId="16" xfId="49" applyNumberFormat="1" applyFont="1" applyBorder="1" applyAlignment="1">
      <alignment/>
    </xf>
    <xf numFmtId="193" fontId="0" fillId="0" borderId="47" xfId="49" applyNumberFormat="1" applyFont="1" applyBorder="1" applyAlignment="1">
      <alignment/>
    </xf>
    <xf numFmtId="193" fontId="0" fillId="0" borderId="25" xfId="49" applyNumberFormat="1" applyFont="1" applyBorder="1" applyAlignment="1">
      <alignment/>
    </xf>
    <xf numFmtId="193" fontId="0" fillId="0" borderId="48" xfId="49" applyNumberFormat="1" applyFont="1" applyBorder="1" applyAlignment="1">
      <alignment/>
    </xf>
    <xf numFmtId="193" fontId="0" fillId="0" borderId="15" xfId="49" applyNumberFormat="1" applyFont="1" applyBorder="1" applyAlignment="1">
      <alignment/>
    </xf>
    <xf numFmtId="193" fontId="0" fillId="0" borderId="49" xfId="49" applyNumberFormat="1" applyFont="1" applyBorder="1" applyAlignment="1">
      <alignment/>
    </xf>
    <xf numFmtId="193" fontId="0" fillId="0" borderId="14" xfId="49" applyNumberFormat="1" applyFont="1" applyBorder="1" applyAlignment="1">
      <alignment/>
    </xf>
    <xf numFmtId="193" fontId="0" fillId="0" borderId="50" xfId="49" applyNumberFormat="1" applyFont="1" applyBorder="1" applyAlignment="1">
      <alignment/>
    </xf>
    <xf numFmtId="193" fontId="0" fillId="0" borderId="11" xfId="49" applyNumberFormat="1" applyFont="1" applyBorder="1" applyAlignment="1">
      <alignment/>
    </xf>
    <xf numFmtId="193" fontId="0" fillId="0" borderId="37" xfId="49" applyNumberFormat="1" applyFont="1" applyBorder="1" applyAlignment="1">
      <alignment/>
    </xf>
    <xf numFmtId="193" fontId="0" fillId="0" borderId="17" xfId="49" applyNumberFormat="1" applyFont="1" applyBorder="1" applyAlignment="1">
      <alignment/>
    </xf>
    <xf numFmtId="193" fontId="0" fillId="0" borderId="51" xfId="49" applyNumberFormat="1" applyFont="1" applyBorder="1" applyAlignment="1">
      <alignment/>
    </xf>
    <xf numFmtId="193" fontId="0" fillId="0" borderId="52" xfId="49" applyNumberFormat="1" applyFont="1" applyBorder="1" applyAlignment="1">
      <alignment/>
    </xf>
    <xf numFmtId="193" fontId="0" fillId="0" borderId="53" xfId="49" applyNumberFormat="1" applyFont="1" applyBorder="1" applyAlignment="1">
      <alignment/>
    </xf>
    <xf numFmtId="193" fontId="0" fillId="0" borderId="54" xfId="49" applyNumberFormat="1" applyFont="1" applyBorder="1" applyAlignment="1">
      <alignment/>
    </xf>
    <xf numFmtId="193" fontId="0" fillId="0" borderId="55" xfId="49" applyNumberFormat="1" applyFont="1" applyBorder="1" applyAlignment="1">
      <alignment/>
    </xf>
    <xf numFmtId="193" fontId="0" fillId="0" borderId="56" xfId="49" applyNumberFormat="1" applyFont="1" applyBorder="1" applyAlignment="1">
      <alignment/>
    </xf>
    <xf numFmtId="193" fontId="0" fillId="0" borderId="57" xfId="49" applyNumberFormat="1" applyFont="1" applyBorder="1" applyAlignment="1">
      <alignment/>
    </xf>
    <xf numFmtId="193" fontId="0" fillId="0" borderId="58" xfId="49" applyNumberFormat="1" applyFont="1" applyBorder="1" applyAlignment="1">
      <alignment/>
    </xf>
    <xf numFmtId="193" fontId="0" fillId="0" borderId="59" xfId="49" applyNumberFormat="1" applyFont="1" applyBorder="1" applyAlignment="1">
      <alignment/>
    </xf>
    <xf numFmtId="193" fontId="0" fillId="0" borderId="20" xfId="49" applyNumberFormat="1" applyFont="1" applyBorder="1" applyAlignment="1">
      <alignment/>
    </xf>
    <xf numFmtId="193" fontId="0" fillId="0" borderId="60" xfId="49" applyNumberFormat="1" applyFont="1" applyBorder="1" applyAlignment="1">
      <alignment/>
    </xf>
    <xf numFmtId="193" fontId="0" fillId="0" borderId="61" xfId="49" applyNumberFormat="1" applyFont="1" applyBorder="1" applyAlignment="1">
      <alignment/>
    </xf>
    <xf numFmtId="193" fontId="0" fillId="0" borderId="62" xfId="49" applyNumberFormat="1" applyFont="1" applyBorder="1" applyAlignment="1">
      <alignment/>
    </xf>
    <xf numFmtId="193" fontId="0" fillId="0" borderId="63" xfId="49" applyNumberFormat="1" applyFont="1" applyBorder="1" applyAlignment="1">
      <alignment/>
    </xf>
    <xf numFmtId="193" fontId="0" fillId="0" borderId="18" xfId="49" applyNumberFormat="1" applyFont="1" applyBorder="1" applyAlignment="1">
      <alignment/>
    </xf>
    <xf numFmtId="193" fontId="0" fillId="0" borderId="64" xfId="49" applyNumberFormat="1" applyFont="1" applyBorder="1" applyAlignment="1">
      <alignment/>
    </xf>
    <xf numFmtId="193" fontId="0" fillId="0" borderId="65" xfId="49" applyNumberFormat="1" applyFont="1" applyBorder="1" applyAlignment="1">
      <alignment/>
    </xf>
    <xf numFmtId="193" fontId="0" fillId="0" borderId="66" xfId="49" applyNumberFormat="1" applyFont="1" applyBorder="1" applyAlignment="1">
      <alignment/>
    </xf>
    <xf numFmtId="194" fontId="0" fillId="41" borderId="19" xfId="0" applyNumberFormat="1" applyFill="1" applyBorder="1" applyAlignment="1">
      <alignment/>
    </xf>
    <xf numFmtId="194" fontId="0" fillId="41" borderId="36" xfId="0" applyNumberFormat="1" applyFill="1" applyBorder="1" applyAlignment="1">
      <alignment/>
    </xf>
    <xf numFmtId="194" fontId="0" fillId="41" borderId="12" xfId="0" applyNumberFormat="1" applyFill="1" applyBorder="1" applyAlignment="1">
      <alignment/>
    </xf>
    <xf numFmtId="194" fontId="0" fillId="41" borderId="10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194" fontId="0" fillId="0" borderId="36" xfId="0" applyNumberFormat="1" applyFill="1" applyBorder="1" applyAlignment="1">
      <alignment/>
    </xf>
    <xf numFmtId="194" fontId="0" fillId="0" borderId="12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193" fontId="0" fillId="39" borderId="15" xfId="49" applyNumberFormat="1" applyFont="1" applyFill="1" applyBorder="1" applyAlignment="1">
      <alignment/>
    </xf>
    <xf numFmtId="193" fontId="0" fillId="39" borderId="49" xfId="49" applyNumberFormat="1" applyFont="1" applyFill="1" applyBorder="1" applyAlignment="1">
      <alignment/>
    </xf>
    <xf numFmtId="193" fontId="0" fillId="39" borderId="14" xfId="49" applyNumberFormat="1" applyFont="1" applyFill="1" applyBorder="1" applyAlignment="1">
      <alignment/>
    </xf>
    <xf numFmtId="193" fontId="0" fillId="39" borderId="19" xfId="49" applyNumberFormat="1" applyFont="1" applyFill="1" applyBorder="1" applyAlignment="1">
      <alignment/>
    </xf>
    <xf numFmtId="193" fontId="0" fillId="41" borderId="15" xfId="49" applyNumberFormat="1" applyFont="1" applyFill="1" applyBorder="1" applyAlignment="1">
      <alignment/>
    </xf>
    <xf numFmtId="193" fontId="0" fillId="41" borderId="49" xfId="49" applyNumberFormat="1" applyFont="1" applyFill="1" applyBorder="1" applyAlignment="1">
      <alignment/>
    </xf>
    <xf numFmtId="193" fontId="0" fillId="41" borderId="14" xfId="49" applyNumberFormat="1" applyFont="1" applyFill="1" applyBorder="1" applyAlignment="1">
      <alignment/>
    </xf>
    <xf numFmtId="193" fontId="0" fillId="41" borderId="19" xfId="49" applyNumberFormat="1" applyFont="1" applyFill="1" applyBorder="1" applyAlignment="1">
      <alignment/>
    </xf>
    <xf numFmtId="193" fontId="0" fillId="39" borderId="67" xfId="49" applyNumberFormat="1" applyFont="1" applyFill="1" applyBorder="1" applyAlignment="1">
      <alignment/>
    </xf>
    <xf numFmtId="193" fontId="0" fillId="39" borderId="68" xfId="49" applyNumberFormat="1" applyFont="1" applyFill="1" applyBorder="1" applyAlignment="1">
      <alignment/>
    </xf>
    <xf numFmtId="193" fontId="0" fillId="39" borderId="69" xfId="49" applyNumberFormat="1" applyFont="1" applyFill="1" applyBorder="1" applyAlignment="1">
      <alignment/>
    </xf>
    <xf numFmtId="193" fontId="0" fillId="39" borderId="36" xfId="49" applyNumberFormat="1" applyFont="1" applyFill="1" applyBorder="1" applyAlignment="1">
      <alignment/>
    </xf>
    <xf numFmtId="193" fontId="0" fillId="41" borderId="67" xfId="49" applyNumberFormat="1" applyFont="1" applyFill="1" applyBorder="1" applyAlignment="1">
      <alignment/>
    </xf>
    <xf numFmtId="193" fontId="0" fillId="41" borderId="68" xfId="49" applyNumberFormat="1" applyFont="1" applyFill="1" applyBorder="1" applyAlignment="1">
      <alignment/>
    </xf>
    <xf numFmtId="193" fontId="0" fillId="41" borderId="69" xfId="49" applyNumberFormat="1" applyFont="1" applyFill="1" applyBorder="1" applyAlignment="1">
      <alignment/>
    </xf>
    <xf numFmtId="193" fontId="0" fillId="41" borderId="36" xfId="49" applyNumberFormat="1" applyFont="1" applyFill="1" applyBorder="1" applyAlignment="1">
      <alignment/>
    </xf>
    <xf numFmtId="193" fontId="0" fillId="39" borderId="16" xfId="49" applyNumberFormat="1" applyFont="1" applyFill="1" applyBorder="1" applyAlignment="1">
      <alignment/>
    </xf>
    <xf numFmtId="193" fontId="0" fillId="39" borderId="47" xfId="49" applyNumberFormat="1" applyFont="1" applyFill="1" applyBorder="1" applyAlignment="1">
      <alignment/>
    </xf>
    <xf numFmtId="193" fontId="0" fillId="39" borderId="25" xfId="49" applyNumberFormat="1" applyFont="1" applyFill="1" applyBorder="1" applyAlignment="1">
      <alignment/>
    </xf>
    <xf numFmtId="193" fontId="0" fillId="39" borderId="12" xfId="49" applyNumberFormat="1" applyFont="1" applyFill="1" applyBorder="1" applyAlignment="1">
      <alignment/>
    </xf>
    <xf numFmtId="193" fontId="0" fillId="41" borderId="16" xfId="49" applyNumberFormat="1" applyFont="1" applyFill="1" applyBorder="1" applyAlignment="1">
      <alignment/>
    </xf>
    <xf numFmtId="193" fontId="0" fillId="41" borderId="47" xfId="49" applyNumberFormat="1" applyFont="1" applyFill="1" applyBorder="1" applyAlignment="1">
      <alignment/>
    </xf>
    <xf numFmtId="193" fontId="0" fillId="41" borderId="25" xfId="49" applyNumberFormat="1" applyFont="1" applyFill="1" applyBorder="1" applyAlignment="1">
      <alignment/>
    </xf>
    <xf numFmtId="193" fontId="0" fillId="41" borderId="12" xfId="49" applyNumberFormat="1" applyFont="1" applyFill="1" applyBorder="1" applyAlignment="1">
      <alignment/>
    </xf>
    <xf numFmtId="193" fontId="0" fillId="39" borderId="11" xfId="49" applyNumberFormat="1" applyFont="1" applyFill="1" applyBorder="1" applyAlignment="1">
      <alignment/>
    </xf>
    <xf numFmtId="193" fontId="0" fillId="39" borderId="37" xfId="49" applyNumberFormat="1" applyFont="1" applyFill="1" applyBorder="1" applyAlignment="1">
      <alignment/>
    </xf>
    <xf numFmtId="193" fontId="0" fillId="39" borderId="17" xfId="49" applyNumberFormat="1" applyFont="1" applyFill="1" applyBorder="1" applyAlignment="1">
      <alignment/>
    </xf>
    <xf numFmtId="193" fontId="0" fillId="39" borderId="10" xfId="49" applyNumberFormat="1" applyFont="1" applyFill="1" applyBorder="1" applyAlignment="1">
      <alignment/>
    </xf>
    <xf numFmtId="193" fontId="0" fillId="41" borderId="37" xfId="49" applyNumberFormat="1" applyFont="1" applyFill="1" applyBorder="1" applyAlignment="1">
      <alignment/>
    </xf>
    <xf numFmtId="193" fontId="0" fillId="41" borderId="10" xfId="49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0" fillId="0" borderId="0" xfId="0" applyAlignment="1">
      <alignment/>
    </xf>
    <xf numFmtId="55" fontId="0" fillId="39" borderId="10" xfId="0" applyNumberFormat="1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43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93" fontId="0" fillId="39" borderId="18" xfId="49" applyNumberFormat="1" applyFont="1" applyFill="1" applyBorder="1" applyAlignment="1">
      <alignment/>
    </xf>
    <xf numFmtId="193" fontId="0" fillId="39" borderId="64" xfId="49" applyNumberFormat="1" applyFont="1" applyFill="1" applyBorder="1" applyAlignment="1">
      <alignment/>
    </xf>
    <xf numFmtId="193" fontId="0" fillId="39" borderId="65" xfId="49" applyNumberFormat="1" applyFont="1" applyFill="1" applyBorder="1" applyAlignment="1">
      <alignment/>
    </xf>
    <xf numFmtId="193" fontId="0" fillId="41" borderId="13" xfId="49" applyNumberFormat="1" applyFont="1" applyFill="1" applyBorder="1" applyAlignment="1">
      <alignment/>
    </xf>
    <xf numFmtId="193" fontId="0" fillId="39" borderId="23" xfId="49" applyNumberFormat="1" applyFont="1" applyFill="1" applyBorder="1" applyAlignment="1">
      <alignment/>
    </xf>
    <xf numFmtId="193" fontId="0" fillId="39" borderId="45" xfId="49" applyNumberFormat="1" applyFont="1" applyFill="1" applyBorder="1" applyAlignment="1">
      <alignment/>
    </xf>
    <xf numFmtId="193" fontId="0" fillId="39" borderId="24" xfId="49" applyNumberFormat="1" applyFont="1" applyFill="1" applyBorder="1" applyAlignment="1">
      <alignment/>
    </xf>
    <xf numFmtId="193" fontId="0" fillId="41" borderId="21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42" borderId="10" xfId="0" applyFill="1" applyBorder="1" applyAlignment="1">
      <alignment/>
    </xf>
    <xf numFmtId="180" fontId="0" fillId="42" borderId="10" xfId="0" applyNumberFormat="1" applyFill="1" applyBorder="1" applyAlignment="1">
      <alignment/>
    </xf>
    <xf numFmtId="195" fontId="0" fillId="42" borderId="10" xfId="0" applyNumberFormat="1" applyFill="1" applyBorder="1" applyAlignment="1">
      <alignment/>
    </xf>
    <xf numFmtId="180" fontId="0" fillId="42" borderId="10" xfId="4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93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55" fontId="0" fillId="0" borderId="1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191" fontId="72" fillId="0" borderId="0" xfId="49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3" fontId="72" fillId="0" borderId="0" xfId="0" applyNumberFormat="1" applyFont="1" applyBorder="1" applyAlignment="1">
      <alignment/>
    </xf>
    <xf numFmtId="38" fontId="72" fillId="0" borderId="0" xfId="49" applyFont="1" applyBorder="1" applyAlignment="1">
      <alignment/>
    </xf>
    <xf numFmtId="38" fontId="72" fillId="0" borderId="0" xfId="49" applyFont="1" applyFill="1" applyBorder="1" applyAlignment="1">
      <alignment/>
    </xf>
    <xf numFmtId="193" fontId="0" fillId="39" borderId="70" xfId="49" applyNumberFormat="1" applyFont="1" applyFill="1" applyBorder="1" applyAlignment="1">
      <alignment/>
    </xf>
    <xf numFmtId="193" fontId="0" fillId="39" borderId="71" xfId="49" applyNumberFormat="1" applyFont="1" applyFill="1" applyBorder="1" applyAlignment="1">
      <alignment/>
    </xf>
    <xf numFmtId="193" fontId="0" fillId="39" borderId="72" xfId="49" applyNumberFormat="1" applyFont="1" applyFill="1" applyBorder="1" applyAlignment="1">
      <alignment/>
    </xf>
    <xf numFmtId="193" fontId="0" fillId="41" borderId="70" xfId="49" applyNumberFormat="1" applyFont="1" applyFill="1" applyBorder="1" applyAlignment="1">
      <alignment/>
    </xf>
    <xf numFmtId="193" fontId="0" fillId="41" borderId="72" xfId="49" applyNumberFormat="1" applyFont="1" applyFill="1" applyBorder="1" applyAlignment="1">
      <alignment/>
    </xf>
    <xf numFmtId="191" fontId="0" fillId="39" borderId="15" xfId="49" applyNumberFormat="1" applyFont="1" applyFill="1" applyBorder="1" applyAlignment="1">
      <alignment/>
    </xf>
    <xf numFmtId="191" fontId="0" fillId="39" borderId="49" xfId="49" applyNumberFormat="1" applyFont="1" applyFill="1" applyBorder="1" applyAlignment="1">
      <alignment/>
    </xf>
    <xf numFmtId="191" fontId="0" fillId="39" borderId="14" xfId="49" applyNumberFormat="1" applyFont="1" applyFill="1" applyBorder="1" applyAlignment="1">
      <alignment/>
    </xf>
    <xf numFmtId="191" fontId="0" fillId="39" borderId="19" xfId="49" applyNumberFormat="1" applyFont="1" applyFill="1" applyBorder="1" applyAlignment="1">
      <alignment/>
    </xf>
    <xf numFmtId="191" fontId="0" fillId="41" borderId="15" xfId="49" applyNumberFormat="1" applyFont="1" applyFill="1" applyBorder="1" applyAlignment="1">
      <alignment/>
    </xf>
    <xf numFmtId="191" fontId="0" fillId="41" borderId="49" xfId="49" applyNumberFormat="1" applyFont="1" applyFill="1" applyBorder="1" applyAlignment="1">
      <alignment/>
    </xf>
    <xf numFmtId="191" fontId="0" fillId="41" borderId="14" xfId="49" applyNumberFormat="1" applyFont="1" applyFill="1" applyBorder="1" applyAlignment="1">
      <alignment/>
    </xf>
    <xf numFmtId="191" fontId="0" fillId="41" borderId="19" xfId="49" applyNumberFormat="1" applyFont="1" applyFill="1" applyBorder="1" applyAlignment="1">
      <alignment/>
    </xf>
    <xf numFmtId="191" fontId="0" fillId="39" borderId="67" xfId="49" applyNumberFormat="1" applyFont="1" applyFill="1" applyBorder="1" applyAlignment="1">
      <alignment/>
    </xf>
    <xf numFmtId="191" fontId="0" fillId="39" borderId="68" xfId="49" applyNumberFormat="1" applyFont="1" applyFill="1" applyBorder="1" applyAlignment="1">
      <alignment/>
    </xf>
    <xf numFmtId="191" fontId="0" fillId="39" borderId="69" xfId="49" applyNumberFormat="1" applyFont="1" applyFill="1" applyBorder="1" applyAlignment="1">
      <alignment/>
    </xf>
    <xf numFmtId="191" fontId="0" fillId="39" borderId="36" xfId="49" applyNumberFormat="1" applyFont="1" applyFill="1" applyBorder="1" applyAlignment="1">
      <alignment/>
    </xf>
    <xf numFmtId="191" fontId="0" fillId="41" borderId="67" xfId="49" applyNumberFormat="1" applyFont="1" applyFill="1" applyBorder="1" applyAlignment="1">
      <alignment/>
    </xf>
    <xf numFmtId="191" fontId="0" fillId="41" borderId="68" xfId="49" applyNumberFormat="1" applyFont="1" applyFill="1" applyBorder="1" applyAlignment="1">
      <alignment/>
    </xf>
    <xf numFmtId="191" fontId="0" fillId="41" borderId="69" xfId="49" applyNumberFormat="1" applyFont="1" applyFill="1" applyBorder="1" applyAlignment="1">
      <alignment/>
    </xf>
    <xf numFmtId="191" fontId="0" fillId="41" borderId="36" xfId="49" applyNumberFormat="1" applyFont="1" applyFill="1" applyBorder="1" applyAlignment="1">
      <alignment/>
    </xf>
    <xf numFmtId="191" fontId="0" fillId="39" borderId="18" xfId="49" applyNumberFormat="1" applyFont="1" applyFill="1" applyBorder="1" applyAlignment="1">
      <alignment/>
    </xf>
    <xf numFmtId="191" fontId="0" fillId="39" borderId="64" xfId="49" applyNumberFormat="1" applyFont="1" applyFill="1" applyBorder="1" applyAlignment="1">
      <alignment/>
    </xf>
    <xf numFmtId="191" fontId="0" fillId="39" borderId="65" xfId="49" applyNumberFormat="1" applyFont="1" applyFill="1" applyBorder="1" applyAlignment="1">
      <alignment/>
    </xf>
    <xf numFmtId="191" fontId="0" fillId="39" borderId="13" xfId="49" applyNumberFormat="1" applyFont="1" applyFill="1" applyBorder="1" applyAlignment="1">
      <alignment/>
    </xf>
    <xf numFmtId="191" fontId="0" fillId="41" borderId="18" xfId="49" applyNumberFormat="1" applyFont="1" applyFill="1" applyBorder="1" applyAlignment="1">
      <alignment/>
    </xf>
    <xf numFmtId="191" fontId="0" fillId="41" borderId="64" xfId="49" applyNumberFormat="1" applyFont="1" applyFill="1" applyBorder="1" applyAlignment="1">
      <alignment/>
    </xf>
    <xf numFmtId="191" fontId="0" fillId="41" borderId="65" xfId="49" applyNumberFormat="1" applyFont="1" applyFill="1" applyBorder="1" applyAlignment="1">
      <alignment/>
    </xf>
    <xf numFmtId="191" fontId="0" fillId="41" borderId="13" xfId="49" applyNumberFormat="1" applyFont="1" applyFill="1" applyBorder="1" applyAlignment="1">
      <alignment/>
    </xf>
    <xf numFmtId="191" fontId="0" fillId="39" borderId="23" xfId="49" applyNumberFormat="1" applyFont="1" applyFill="1" applyBorder="1" applyAlignment="1">
      <alignment/>
    </xf>
    <xf numFmtId="191" fontId="0" fillId="39" borderId="45" xfId="49" applyNumberFormat="1" applyFont="1" applyFill="1" applyBorder="1" applyAlignment="1">
      <alignment/>
    </xf>
    <xf numFmtId="191" fontId="0" fillId="39" borderId="24" xfId="49" applyNumberFormat="1" applyFont="1" applyFill="1" applyBorder="1" applyAlignment="1">
      <alignment/>
    </xf>
    <xf numFmtId="191" fontId="0" fillId="39" borderId="21" xfId="49" applyNumberFormat="1" applyFont="1" applyFill="1" applyBorder="1" applyAlignment="1">
      <alignment/>
    </xf>
    <xf numFmtId="191" fontId="0" fillId="41" borderId="23" xfId="49" applyNumberFormat="1" applyFont="1" applyFill="1" applyBorder="1" applyAlignment="1">
      <alignment/>
    </xf>
    <xf numFmtId="191" fontId="0" fillId="41" borderId="45" xfId="49" applyNumberFormat="1" applyFont="1" applyFill="1" applyBorder="1" applyAlignment="1">
      <alignment/>
    </xf>
    <xf numFmtId="191" fontId="0" fillId="41" borderId="24" xfId="49" applyNumberFormat="1" applyFont="1" applyFill="1" applyBorder="1" applyAlignment="1">
      <alignment/>
    </xf>
    <xf numFmtId="191" fontId="0" fillId="41" borderId="21" xfId="49" applyNumberFormat="1" applyFont="1" applyFill="1" applyBorder="1" applyAlignment="1">
      <alignment/>
    </xf>
    <xf numFmtId="191" fontId="0" fillId="39" borderId="11" xfId="49" applyNumberFormat="1" applyFont="1" applyFill="1" applyBorder="1" applyAlignment="1">
      <alignment/>
    </xf>
    <xf numFmtId="191" fontId="0" fillId="39" borderId="37" xfId="49" applyNumberFormat="1" applyFont="1" applyFill="1" applyBorder="1" applyAlignment="1">
      <alignment/>
    </xf>
    <xf numFmtId="191" fontId="0" fillId="39" borderId="17" xfId="49" applyNumberFormat="1" applyFont="1" applyFill="1" applyBorder="1" applyAlignment="1">
      <alignment/>
    </xf>
    <xf numFmtId="191" fontId="0" fillId="39" borderId="10" xfId="49" applyNumberFormat="1" applyFont="1" applyFill="1" applyBorder="1" applyAlignment="1">
      <alignment/>
    </xf>
    <xf numFmtId="191" fontId="0" fillId="41" borderId="11" xfId="49" applyNumberFormat="1" applyFont="1" applyFill="1" applyBorder="1" applyAlignment="1">
      <alignment/>
    </xf>
    <xf numFmtId="191" fontId="0" fillId="41" borderId="37" xfId="49" applyNumberFormat="1" applyFont="1" applyFill="1" applyBorder="1" applyAlignment="1">
      <alignment/>
    </xf>
    <xf numFmtId="191" fontId="0" fillId="41" borderId="17" xfId="49" applyNumberFormat="1" applyFont="1" applyFill="1" applyBorder="1" applyAlignment="1">
      <alignment/>
    </xf>
    <xf numFmtId="191" fontId="0" fillId="41" borderId="10" xfId="49" applyNumberFormat="1" applyFont="1" applyFill="1" applyBorder="1" applyAlignment="1">
      <alignment/>
    </xf>
    <xf numFmtId="193" fontId="0" fillId="39" borderId="13" xfId="49" applyNumberFormat="1" applyFont="1" applyFill="1" applyBorder="1" applyAlignment="1">
      <alignment/>
    </xf>
    <xf numFmtId="193" fontId="0" fillId="41" borderId="18" xfId="49" applyNumberFormat="1" applyFont="1" applyFill="1" applyBorder="1" applyAlignment="1">
      <alignment/>
    </xf>
    <xf numFmtId="193" fontId="0" fillId="41" borderId="64" xfId="49" applyNumberFormat="1" applyFont="1" applyFill="1" applyBorder="1" applyAlignment="1">
      <alignment/>
    </xf>
    <xf numFmtId="193" fontId="0" fillId="41" borderId="65" xfId="49" applyNumberFormat="1" applyFont="1" applyFill="1" applyBorder="1" applyAlignment="1">
      <alignment/>
    </xf>
    <xf numFmtId="193" fontId="0" fillId="39" borderId="21" xfId="49" applyNumberFormat="1" applyFont="1" applyFill="1" applyBorder="1" applyAlignment="1">
      <alignment/>
    </xf>
    <xf numFmtId="193" fontId="0" fillId="41" borderId="23" xfId="49" applyNumberFormat="1" applyFont="1" applyFill="1" applyBorder="1" applyAlignment="1">
      <alignment/>
    </xf>
    <xf numFmtId="193" fontId="0" fillId="41" borderId="45" xfId="49" applyNumberFormat="1" applyFont="1" applyFill="1" applyBorder="1" applyAlignment="1">
      <alignment/>
    </xf>
    <xf numFmtId="193" fontId="0" fillId="41" borderId="24" xfId="49" applyNumberFormat="1" applyFont="1" applyFill="1" applyBorder="1" applyAlignment="1">
      <alignment/>
    </xf>
    <xf numFmtId="193" fontId="0" fillId="41" borderId="11" xfId="49" applyNumberFormat="1" applyFont="1" applyFill="1" applyBorder="1" applyAlignment="1">
      <alignment/>
    </xf>
    <xf numFmtId="193" fontId="0" fillId="41" borderId="17" xfId="49" applyNumberFormat="1" applyFont="1" applyFill="1" applyBorder="1" applyAlignment="1">
      <alignment/>
    </xf>
    <xf numFmtId="195" fontId="0" fillId="0" borderId="73" xfId="0" applyNumberFormat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Fill="1" applyBorder="1" applyAlignment="1">
      <alignment horizontal="center"/>
    </xf>
    <xf numFmtId="191" fontId="0" fillId="0" borderId="0" xfId="49" applyNumberFormat="1" applyFont="1" applyFill="1" applyBorder="1" applyAlignment="1">
      <alignment/>
    </xf>
    <xf numFmtId="197" fontId="0" fillId="39" borderId="15" xfId="49" applyNumberFormat="1" applyFont="1" applyFill="1" applyBorder="1" applyAlignment="1">
      <alignment/>
    </xf>
    <xf numFmtId="197" fontId="0" fillId="39" borderId="49" xfId="49" applyNumberFormat="1" applyFont="1" applyFill="1" applyBorder="1" applyAlignment="1">
      <alignment/>
    </xf>
    <xf numFmtId="197" fontId="0" fillId="39" borderId="14" xfId="49" applyNumberFormat="1" applyFont="1" applyFill="1" applyBorder="1" applyAlignment="1">
      <alignment/>
    </xf>
    <xf numFmtId="197" fontId="0" fillId="39" borderId="19" xfId="49" applyNumberFormat="1" applyFont="1" applyFill="1" applyBorder="1" applyAlignment="1">
      <alignment/>
    </xf>
    <xf numFmtId="197" fontId="0" fillId="41" borderId="15" xfId="49" applyNumberFormat="1" applyFont="1" applyFill="1" applyBorder="1" applyAlignment="1">
      <alignment/>
    </xf>
    <xf numFmtId="197" fontId="0" fillId="41" borderId="49" xfId="49" applyNumberFormat="1" applyFont="1" applyFill="1" applyBorder="1" applyAlignment="1">
      <alignment/>
    </xf>
    <xf numFmtId="197" fontId="0" fillId="41" borderId="14" xfId="49" applyNumberFormat="1" applyFont="1" applyFill="1" applyBorder="1" applyAlignment="1">
      <alignment/>
    </xf>
    <xf numFmtId="197" fontId="0" fillId="41" borderId="19" xfId="49" applyNumberFormat="1" applyFont="1" applyFill="1" applyBorder="1" applyAlignment="1">
      <alignment/>
    </xf>
    <xf numFmtId="197" fontId="0" fillId="39" borderId="67" xfId="49" applyNumberFormat="1" applyFont="1" applyFill="1" applyBorder="1" applyAlignment="1">
      <alignment/>
    </xf>
    <xf numFmtId="197" fontId="0" fillId="39" borderId="68" xfId="49" applyNumberFormat="1" applyFont="1" applyFill="1" applyBorder="1" applyAlignment="1">
      <alignment/>
    </xf>
    <xf numFmtId="197" fontId="0" fillId="39" borderId="69" xfId="49" applyNumberFormat="1" applyFont="1" applyFill="1" applyBorder="1" applyAlignment="1">
      <alignment/>
    </xf>
    <xf numFmtId="197" fontId="0" fillId="39" borderId="36" xfId="49" applyNumberFormat="1" applyFont="1" applyFill="1" applyBorder="1" applyAlignment="1">
      <alignment/>
    </xf>
    <xf numFmtId="197" fontId="0" fillId="41" borderId="67" xfId="49" applyNumberFormat="1" applyFont="1" applyFill="1" applyBorder="1" applyAlignment="1">
      <alignment/>
    </xf>
    <xf numFmtId="197" fontId="0" fillId="41" borderId="68" xfId="49" applyNumberFormat="1" applyFont="1" applyFill="1" applyBorder="1" applyAlignment="1">
      <alignment/>
    </xf>
    <xf numFmtId="197" fontId="0" fillId="41" borderId="69" xfId="49" applyNumberFormat="1" applyFont="1" applyFill="1" applyBorder="1" applyAlignment="1">
      <alignment/>
    </xf>
    <xf numFmtId="197" fontId="0" fillId="41" borderId="36" xfId="49" applyNumberFormat="1" applyFont="1" applyFill="1" applyBorder="1" applyAlignment="1">
      <alignment/>
    </xf>
    <xf numFmtId="197" fontId="0" fillId="39" borderId="18" xfId="49" applyNumberFormat="1" applyFont="1" applyFill="1" applyBorder="1" applyAlignment="1">
      <alignment/>
    </xf>
    <xf numFmtId="197" fontId="0" fillId="39" borderId="64" xfId="49" applyNumberFormat="1" applyFont="1" applyFill="1" applyBorder="1" applyAlignment="1">
      <alignment/>
    </xf>
    <xf numFmtId="197" fontId="0" fillId="39" borderId="65" xfId="49" applyNumberFormat="1" applyFont="1" applyFill="1" applyBorder="1" applyAlignment="1">
      <alignment/>
    </xf>
    <xf numFmtId="197" fontId="0" fillId="39" borderId="13" xfId="49" applyNumberFormat="1" applyFont="1" applyFill="1" applyBorder="1" applyAlignment="1">
      <alignment/>
    </xf>
    <xf numFmtId="197" fontId="0" fillId="41" borderId="18" xfId="49" applyNumberFormat="1" applyFont="1" applyFill="1" applyBorder="1" applyAlignment="1">
      <alignment/>
    </xf>
    <xf numFmtId="197" fontId="0" fillId="41" borderId="64" xfId="49" applyNumberFormat="1" applyFont="1" applyFill="1" applyBorder="1" applyAlignment="1">
      <alignment/>
    </xf>
    <xf numFmtId="197" fontId="0" fillId="41" borderId="65" xfId="49" applyNumberFormat="1" applyFont="1" applyFill="1" applyBorder="1" applyAlignment="1">
      <alignment/>
    </xf>
    <xf numFmtId="197" fontId="0" fillId="41" borderId="13" xfId="49" applyNumberFormat="1" applyFont="1" applyFill="1" applyBorder="1" applyAlignment="1">
      <alignment/>
    </xf>
    <xf numFmtId="197" fontId="0" fillId="39" borderId="23" xfId="49" applyNumberFormat="1" applyFont="1" applyFill="1" applyBorder="1" applyAlignment="1">
      <alignment/>
    </xf>
    <xf numFmtId="197" fontId="0" fillId="39" borderId="45" xfId="49" applyNumberFormat="1" applyFont="1" applyFill="1" applyBorder="1" applyAlignment="1">
      <alignment/>
    </xf>
    <xf numFmtId="197" fontId="0" fillId="39" borderId="24" xfId="49" applyNumberFormat="1" applyFont="1" applyFill="1" applyBorder="1" applyAlignment="1">
      <alignment/>
    </xf>
    <xf numFmtId="197" fontId="0" fillId="39" borderId="21" xfId="49" applyNumberFormat="1" applyFont="1" applyFill="1" applyBorder="1" applyAlignment="1">
      <alignment/>
    </xf>
    <xf numFmtId="197" fontId="0" fillId="41" borderId="23" xfId="49" applyNumberFormat="1" applyFont="1" applyFill="1" applyBorder="1" applyAlignment="1">
      <alignment/>
    </xf>
    <xf numFmtId="197" fontId="0" fillId="41" borderId="45" xfId="49" applyNumberFormat="1" applyFont="1" applyFill="1" applyBorder="1" applyAlignment="1">
      <alignment/>
    </xf>
    <xf numFmtId="197" fontId="0" fillId="41" borderId="24" xfId="49" applyNumberFormat="1" applyFont="1" applyFill="1" applyBorder="1" applyAlignment="1">
      <alignment/>
    </xf>
    <xf numFmtId="197" fontId="0" fillId="41" borderId="21" xfId="49" applyNumberFormat="1" applyFont="1" applyFill="1" applyBorder="1" applyAlignment="1">
      <alignment/>
    </xf>
    <xf numFmtId="197" fontId="0" fillId="39" borderId="11" xfId="49" applyNumberFormat="1" applyFont="1" applyFill="1" applyBorder="1" applyAlignment="1">
      <alignment/>
    </xf>
    <xf numFmtId="197" fontId="0" fillId="39" borderId="37" xfId="49" applyNumberFormat="1" applyFont="1" applyFill="1" applyBorder="1" applyAlignment="1">
      <alignment/>
    </xf>
    <xf numFmtId="197" fontId="0" fillId="39" borderId="17" xfId="49" applyNumberFormat="1" applyFont="1" applyFill="1" applyBorder="1" applyAlignment="1">
      <alignment/>
    </xf>
    <xf numFmtId="197" fontId="0" fillId="39" borderId="10" xfId="49" applyNumberFormat="1" applyFont="1" applyFill="1" applyBorder="1" applyAlignment="1">
      <alignment/>
    </xf>
    <xf numFmtId="197" fontId="0" fillId="41" borderId="11" xfId="49" applyNumberFormat="1" applyFont="1" applyFill="1" applyBorder="1" applyAlignment="1">
      <alignment/>
    </xf>
    <xf numFmtId="197" fontId="0" fillId="41" borderId="37" xfId="49" applyNumberFormat="1" applyFont="1" applyFill="1" applyBorder="1" applyAlignment="1">
      <alignment/>
    </xf>
    <xf numFmtId="197" fontId="0" fillId="41" borderId="17" xfId="49" applyNumberFormat="1" applyFont="1" applyFill="1" applyBorder="1" applyAlignment="1">
      <alignment/>
    </xf>
    <xf numFmtId="197" fontId="0" fillId="41" borderId="10" xfId="49" applyNumberFormat="1" applyFont="1" applyFill="1" applyBorder="1" applyAlignment="1">
      <alignment/>
    </xf>
    <xf numFmtId="193" fontId="0" fillId="41" borderId="74" xfId="49" applyNumberFormat="1" applyFont="1" applyFill="1" applyBorder="1" applyAlignment="1">
      <alignment/>
    </xf>
    <xf numFmtId="193" fontId="0" fillId="41" borderId="75" xfId="49" applyNumberFormat="1" applyFont="1" applyFill="1" applyBorder="1" applyAlignment="1">
      <alignment/>
    </xf>
    <xf numFmtId="193" fontId="0" fillId="41" borderId="76" xfId="49" applyNumberFormat="1" applyFont="1" applyFill="1" applyBorder="1" applyAlignment="1">
      <alignment/>
    </xf>
    <xf numFmtId="193" fontId="0" fillId="41" borderId="77" xfId="49" applyNumberFormat="1" applyFont="1" applyFill="1" applyBorder="1" applyAlignment="1">
      <alignment/>
    </xf>
    <xf numFmtId="197" fontId="0" fillId="41" borderId="74" xfId="49" applyNumberFormat="1" applyFont="1" applyFill="1" applyBorder="1" applyAlignment="1">
      <alignment/>
    </xf>
    <xf numFmtId="197" fontId="0" fillId="41" borderId="75" xfId="49" applyNumberFormat="1" applyFont="1" applyFill="1" applyBorder="1" applyAlignment="1">
      <alignment/>
    </xf>
    <xf numFmtId="197" fontId="0" fillId="41" borderId="76" xfId="49" applyNumberFormat="1" applyFont="1" applyFill="1" applyBorder="1" applyAlignment="1">
      <alignment/>
    </xf>
    <xf numFmtId="197" fontId="0" fillId="41" borderId="77" xfId="49" applyNumberFormat="1" applyFont="1" applyFill="1" applyBorder="1" applyAlignment="1">
      <alignment/>
    </xf>
    <xf numFmtId="193" fontId="0" fillId="0" borderId="78" xfId="49" applyNumberFormat="1" applyFont="1" applyBorder="1" applyAlignment="1">
      <alignment/>
    </xf>
    <xf numFmtId="193" fontId="0" fillId="0" borderId="79" xfId="49" applyNumberFormat="1" applyFont="1" applyBorder="1" applyAlignment="1">
      <alignment/>
    </xf>
    <xf numFmtId="193" fontId="0" fillId="0" borderId="80" xfId="49" applyNumberFormat="1" applyFont="1" applyBorder="1" applyAlignment="1">
      <alignment/>
    </xf>
    <xf numFmtId="193" fontId="0" fillId="0" borderId="81" xfId="49" applyNumberFormat="1" applyFont="1" applyBorder="1" applyAlignment="1">
      <alignment/>
    </xf>
    <xf numFmtId="193" fontId="0" fillId="0" borderId="82" xfId="49" applyNumberFormat="1" applyFont="1" applyBorder="1" applyAlignment="1">
      <alignment/>
    </xf>
    <xf numFmtId="193" fontId="0" fillId="0" borderId="83" xfId="49" applyNumberFormat="1" applyFont="1" applyBorder="1" applyAlignment="1">
      <alignment/>
    </xf>
    <xf numFmtId="193" fontId="0" fillId="0" borderId="68" xfId="49" applyNumberFormat="1" applyFont="1" applyBorder="1" applyAlignment="1">
      <alignment/>
    </xf>
    <xf numFmtId="193" fontId="0" fillId="0" borderId="84" xfId="49" applyNumberFormat="1" applyFont="1" applyBorder="1" applyAlignment="1">
      <alignment/>
    </xf>
    <xf numFmtId="193" fontId="0" fillId="0" borderId="85" xfId="49" applyNumberFormat="1" applyFont="1" applyBorder="1" applyAlignment="1">
      <alignment wrapText="1"/>
    </xf>
    <xf numFmtId="193" fontId="0" fillId="0" borderId="58" xfId="49" applyNumberFormat="1" applyFont="1" applyBorder="1" applyAlignment="1">
      <alignment wrapText="1"/>
    </xf>
    <xf numFmtId="193" fontId="0" fillId="0" borderId="39" xfId="49" applyNumberFormat="1" applyFont="1" applyBorder="1" applyAlignment="1">
      <alignment wrapText="1"/>
    </xf>
    <xf numFmtId="193" fontId="0" fillId="0" borderId="43" xfId="49" applyNumberFormat="1" applyFont="1" applyBorder="1" applyAlignment="1">
      <alignment wrapText="1"/>
    </xf>
    <xf numFmtId="193" fontId="0" fillId="0" borderId="24" xfId="49" applyNumberFormat="1" applyFont="1" applyBorder="1" applyAlignment="1">
      <alignment wrapText="1"/>
    </xf>
    <xf numFmtId="193" fontId="0" fillId="0" borderId="25" xfId="49" applyNumberFormat="1" applyFont="1" applyBorder="1" applyAlignment="1">
      <alignment wrapText="1"/>
    </xf>
    <xf numFmtId="193" fontId="0" fillId="0" borderId="14" xfId="49" applyNumberFormat="1" applyFont="1" applyBorder="1" applyAlignment="1">
      <alignment wrapText="1"/>
    </xf>
    <xf numFmtId="193" fontId="0" fillId="0" borderId="17" xfId="49" applyNumberFormat="1" applyFont="1" applyBorder="1" applyAlignment="1">
      <alignment wrapText="1"/>
    </xf>
    <xf numFmtId="193" fontId="0" fillId="0" borderId="54" xfId="49" applyNumberFormat="1" applyFont="1" applyBorder="1" applyAlignment="1">
      <alignment wrapText="1"/>
    </xf>
    <xf numFmtId="193" fontId="0" fillId="0" borderId="62" xfId="49" applyNumberFormat="1" applyFont="1" applyBorder="1" applyAlignment="1">
      <alignment wrapText="1"/>
    </xf>
    <xf numFmtId="193" fontId="0" fillId="0" borderId="65" xfId="49" applyNumberFormat="1" applyFont="1" applyBorder="1" applyAlignment="1">
      <alignment wrapText="1"/>
    </xf>
    <xf numFmtId="183" fontId="73" fillId="0" borderId="0" xfId="0" applyNumberFormat="1" applyFont="1" applyBorder="1" applyAlignment="1" applyProtection="1">
      <alignment shrinkToFit="1"/>
      <protection locked="0"/>
    </xf>
    <xf numFmtId="193" fontId="0" fillId="0" borderId="86" xfId="49" applyNumberFormat="1" applyFont="1" applyBorder="1" applyAlignment="1">
      <alignment/>
    </xf>
    <xf numFmtId="193" fontId="0" fillId="0" borderId="87" xfId="49" applyNumberFormat="1" applyFont="1" applyBorder="1" applyAlignment="1">
      <alignment/>
    </xf>
    <xf numFmtId="193" fontId="0" fillId="0" borderId="88" xfId="49" applyNumberFormat="1" applyFont="1" applyBorder="1" applyAlignment="1">
      <alignment/>
    </xf>
    <xf numFmtId="193" fontId="0" fillId="0" borderId="89" xfId="49" applyNumberFormat="1" applyFont="1" applyBorder="1" applyAlignment="1">
      <alignment/>
    </xf>
    <xf numFmtId="193" fontId="0" fillId="0" borderId="90" xfId="49" applyNumberFormat="1" applyFont="1" applyBorder="1" applyAlignment="1">
      <alignment/>
    </xf>
    <xf numFmtId="193" fontId="0" fillId="0" borderId="91" xfId="49" applyNumberFormat="1" applyFont="1" applyBorder="1" applyAlignment="1">
      <alignment/>
    </xf>
    <xf numFmtId="193" fontId="0" fillId="0" borderId="92" xfId="49" applyNumberFormat="1" applyFont="1" applyBorder="1" applyAlignment="1">
      <alignment/>
    </xf>
    <xf numFmtId="193" fontId="0" fillId="0" borderId="93" xfId="49" applyNumberFormat="1" applyFont="1" applyBorder="1" applyAlignment="1">
      <alignment/>
    </xf>
    <xf numFmtId="0" fontId="9" fillId="33" borderId="0" xfId="43" applyFont="1" applyFill="1" applyAlignment="1" applyProtection="1">
      <alignment horizontal="left"/>
      <protection/>
    </xf>
    <xf numFmtId="0" fontId="0" fillId="36" borderId="18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1" fillId="44" borderId="0" xfId="43" applyFont="1" applyFill="1" applyAlignment="1" applyProtection="1">
      <alignment horizontal="center" vertical="center"/>
      <protection/>
    </xf>
    <xf numFmtId="0" fontId="11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0" fillId="40" borderId="1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94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94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4" borderId="0" xfId="0" applyFill="1" applyAlignment="1">
      <alignment/>
    </xf>
    <xf numFmtId="0" fontId="11" fillId="44" borderId="0" xfId="43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5"/>
          <c:w val="0.80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'老人保健制度加入率'!$B$67</c:f>
              <c:strCache>
                <c:ptCount val="1"/>
                <c:pt idx="0">
                  <c:v>大館･鹿角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'老人保健制度加入率'!$C$67:$N$67</c:f>
              <c:numCache/>
            </c:numRef>
          </c:val>
          <c:smooth val="0"/>
        </c:ser>
        <c:ser>
          <c:idx val="1"/>
          <c:order val="1"/>
          <c:tx>
            <c:strRef>
              <c:f>'老人保健制度加入率'!$B$68</c:f>
              <c:strCache>
                <c:ptCount val="1"/>
                <c:pt idx="0">
                  <c:v>鷹巣･阿仁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'老人保健制度加入率'!$C$68:$N$68</c:f>
              <c:numCache/>
            </c:numRef>
          </c:val>
          <c:smooth val="0"/>
        </c:ser>
        <c:ser>
          <c:idx val="2"/>
          <c:order val="2"/>
          <c:tx>
            <c:strRef>
              <c:f>'老人保健制度加入率'!$B$69</c:f>
              <c:strCache>
                <c:ptCount val="1"/>
                <c:pt idx="0">
                  <c:v>能代･山本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'老人保健制度加入率'!$C$69:$N$69</c:f>
              <c:numCache/>
            </c:numRef>
          </c:val>
          <c:smooth val="0"/>
        </c:ser>
        <c:ser>
          <c:idx val="3"/>
          <c:order val="3"/>
          <c:tx>
            <c:strRef>
              <c:f>'老人保健制度加入率'!$B$70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'老人保健制度加入率'!$C$70:$N$70</c:f>
              <c:numCache/>
            </c:numRef>
          </c:val>
          <c:smooth val="0"/>
        </c:ser>
        <c:ser>
          <c:idx val="4"/>
          <c:order val="4"/>
          <c:tx>
            <c:strRef>
              <c:f>'老人保健制度加入率'!$B$71</c:f>
              <c:strCache>
                <c:ptCount val="1"/>
                <c:pt idx="0">
                  <c:v>本荘･由利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'老人保健制度加入率'!$C$71:$N$71</c:f>
              <c:numCache/>
            </c:numRef>
          </c:val>
          <c:smooth val="0"/>
        </c:ser>
        <c:ser>
          <c:idx val="5"/>
          <c:order val="5"/>
          <c:tx>
            <c:strRef>
              <c:f>'老人保健制度加入率'!$B$72</c:f>
              <c:strCache>
                <c:ptCount val="1"/>
                <c:pt idx="0">
                  <c:v>大曲･仙北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'老人保健制度加入率'!$C$72:$N$72</c:f>
              <c:numCache/>
            </c:numRef>
          </c:val>
          <c:smooth val="0"/>
        </c:ser>
        <c:ser>
          <c:idx val="6"/>
          <c:order val="6"/>
          <c:tx>
            <c:strRef>
              <c:f>'老人保健制度加入率'!$B$73</c:f>
              <c:strCache>
                <c:ptCount val="1"/>
                <c:pt idx="0">
                  <c:v>横手･平鹿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'老人保健制度加入率'!$C$73:$N$73</c:f>
              <c:numCache/>
            </c:numRef>
          </c:val>
          <c:smooth val="0"/>
        </c:ser>
        <c:ser>
          <c:idx val="7"/>
          <c:order val="7"/>
          <c:tx>
            <c:strRef>
              <c:f>'老人保健制度加入率'!$B$74</c:f>
              <c:strCache>
                <c:ptCount val="1"/>
                <c:pt idx="0">
                  <c:v>湯沢･雄勝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'老人保健制度加入率'!$C$74:$N$74</c:f>
              <c:numCache/>
            </c:numRef>
          </c:val>
          <c:smooth val="0"/>
        </c:ser>
        <c:ser>
          <c:idx val="8"/>
          <c:order val="8"/>
          <c:tx>
            <c:strRef>
              <c:f>'老人保健制度加入率'!$B$75</c:f>
              <c:strCache>
                <c:ptCount val="1"/>
                <c:pt idx="0">
                  <c:v>県  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'老人保健制度加入率'!$C$75:$N$75</c:f>
              <c:numCache/>
            </c:numRef>
          </c:val>
          <c:smooth val="0"/>
        </c:ser>
        <c:marker val="1"/>
        <c:axId val="27909113"/>
        <c:axId val="49855426"/>
      </c:line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0911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98"/>
          <c:w val="0.15975"/>
          <c:h val="0.4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7825"/>
          <c:w val="0.870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'１件当たり受診日数'!$T$20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'１件当たり受診日数'!$U$20:$AF$20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'１件当たり受診日数'!$T$21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'１件当たり受診日数'!$U$21:$AF$21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'１件当たり受診日数'!$T$22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'１件当たり受診日数'!$U$22:$AF$22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'１件当たり受診日数'!$T$23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'１件当たり受診日数'!$U$23:$AF$23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'１件当たり受診日数'!$T$24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'１件当たり受診日数'!$U$24:$AF$24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'１件当たり受診日数'!$T$25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'１件当たり受診日数'!$U$25:$AF$25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'１件当たり受診日数'!$T$26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'１件当たり受診日数'!$U$26:$AF$26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'１件当たり受診日数'!$T$27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'１件当たり受診日数'!$U$27:$AF$27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'１件当たり受診日数'!$T$28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'１件当たり受診日数'!$U$28:$AF$28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'１件当たり受診日数'!$T$29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'１件当たり受診日数'!$U$29:$AF$29</c:f>
              <c:numCache/>
            </c:numRef>
          </c:val>
          <c:smooth val="0"/>
        </c:ser>
        <c:marker val="1"/>
        <c:axId val="4875555"/>
        <c:axId val="43879996"/>
      </c:lineChart>
      <c:catAx>
        <c:axId val="4875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9996"/>
        <c:crosses val="autoZero"/>
        <c:auto val="1"/>
        <c:lblOffset val="100"/>
        <c:tickLblSkip val="1"/>
        <c:noMultiLvlLbl val="0"/>
      </c:catAx>
      <c:valAx>
        <c:axId val="43879996"/>
        <c:scaling>
          <c:orientation val="minMax"/>
          <c:max val="4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5555"/>
        <c:crossesAt val="1"/>
        <c:crossBetween val="between"/>
        <c:dispUnits/>
        <c:maj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5"/>
          <c:w val="0.454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'１件当たり受診日数'!$U$47:$AF$47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'１件当たり受診日数'!$U$48:$AF$48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'１件当たり受診日数'!$U$49:$AF$49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'１件当たり受診日数'!$U$50:$AF$50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'１件当たり受診日数'!$U$51:$AF$51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'１件当たり受診日数'!$U$52:$AF$52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'１件当たり受診日数'!$U$53:$AF$53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'１件当たり受診日数'!$U$54:$AF$54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'１件当たり受診日数'!$U$55:$AF$55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'１件当たり受診日数'!$U$56:$AF$56</c:f>
              <c:numCache/>
            </c:numRef>
          </c:val>
          <c:smooth val="0"/>
        </c:ser>
        <c:marker val="1"/>
        <c:axId val="59375645"/>
        <c:axId val="64618758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8758"/>
        <c:crosses val="autoZero"/>
        <c:auto val="1"/>
        <c:lblOffset val="100"/>
        <c:tickLblSkip val="1"/>
        <c:noMultiLvlLbl val="0"/>
      </c:catAx>
      <c:valAx>
        <c:axId val="64618758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5645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135"/>
          <c:w val="0.433"/>
          <c:h val="0.306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１日当たり診療費</a:t>
            </a:r>
          </a:p>
        </c:rich>
      </c:tx>
      <c:layout>
        <c:manualLayout>
          <c:xMode val="factor"/>
          <c:yMode val="factor"/>
          <c:x val="-0.25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975"/>
          <c:w val="0.8917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'１日当たり診療費'!$U$9:$AF$9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'１日当たり診療費'!$U$18:$AF$18</c:f>
              <c:numCache/>
            </c:numRef>
          </c:val>
          <c:smooth val="0"/>
        </c:ser>
        <c:marker val="1"/>
        <c:axId val="44697911"/>
        <c:axId val="66736880"/>
      </c:line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36880"/>
        <c:crossesAt val="8000"/>
        <c:auto val="1"/>
        <c:lblOffset val="100"/>
        <c:tickLblSkip val="1"/>
        <c:noMultiLvlLbl val="0"/>
      </c:catAx>
      <c:valAx>
        <c:axId val="66736880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7911"/>
        <c:crossesAt val="1"/>
        <c:crossBetween val="between"/>
        <c:dispUnits/>
        <c:majorUnit val="2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9"/>
          <c:w val="0.89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'１日当たり診療費'!$U$31:$AF$31</c:f>
              <c:numCache/>
            </c:numRef>
          </c:val>
          <c:smooth val="0"/>
        </c:ser>
        <c:marker val="1"/>
        <c:axId val="63761009"/>
        <c:axId val="36978170"/>
      </c:line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78170"/>
        <c:crossesAt val="2500"/>
        <c:auto val="1"/>
        <c:lblOffset val="100"/>
        <c:tickLblSkip val="1"/>
        <c:noMultiLvlLbl val="0"/>
      </c:catAx>
      <c:valAx>
        <c:axId val="36978170"/>
        <c:scaling>
          <c:orientation val="minMax"/>
          <c:max val="190000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1009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"/>
          <c:w val="0.45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'１日当たり診療費'!$U$56:$AF$56</c:f>
              <c:numCache/>
            </c:numRef>
          </c:val>
          <c:smooth val="0"/>
        </c:ser>
        <c:marker val="1"/>
        <c:axId val="64368075"/>
        <c:axId val="42441764"/>
      </c:line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41764"/>
        <c:crosses val="autoZero"/>
        <c:auto val="1"/>
        <c:lblOffset val="100"/>
        <c:tickLblSkip val="1"/>
        <c:noMultiLvlLbl val="0"/>
      </c:catAx>
      <c:valAx>
        <c:axId val="42441764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68075"/>
        <c:crossesAt val="1"/>
        <c:crossBetween val="between"/>
        <c:dispUnits/>
        <c:majorUnit val="2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18325"/>
          <c:w val="0.43425"/>
          <c:h val="0.27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１人当たり医療費（医科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調剤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訪問看護）</a:t>
            </a:r>
          </a:p>
        </c:rich>
      </c:tx>
      <c:layout>
        <c:manualLayout>
          <c:xMode val="factor"/>
          <c:yMode val="factor"/>
          <c:x val="-0.14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54"/>
          <c:w val="0.913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'１人当たり医療費'!$U$9:$AF$9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'１人当たり医療費'!$U$18:$AF$18</c:f>
              <c:numCache/>
            </c:numRef>
          </c:val>
          <c:smooth val="0"/>
        </c:ser>
        <c:marker val="1"/>
        <c:axId val="46431557"/>
        <c:axId val="15230830"/>
      </c:line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0830"/>
        <c:crossesAt val="8000"/>
        <c:auto val="1"/>
        <c:lblOffset val="100"/>
        <c:tickLblSkip val="1"/>
        <c:noMultiLvlLbl val="0"/>
      </c:catAx>
      <c:valAx>
        <c:axId val="15230830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31557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05"/>
          <c:w val="0.9312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'１人当たり医療費'!$U$31:$AF$31</c:f>
              <c:numCache/>
            </c:numRef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9743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0675"/>
          <c:w val="0.454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'１人当たり医療費'!$U$48:$AF$48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'１人当たり医療費'!$U$49:$AF$49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'１人当たり医療費'!$U$50:$AF$50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'１人当たり医療費'!$U$51:$AF$51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'１人当たり医療費'!$U$52:$AF$52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'１人当たり医療費'!$U$53:$AF$53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'１人当たり医療費'!$U$54:$AF$54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'１人当たり医療費'!$U$55:$AF$55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'１人当たり医療費'!$U$56:$AF$56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'１人当たり医療費'!$U$57:$AF$57</c:f>
              <c:numCache/>
            </c:numRef>
          </c:val>
          <c:smooth val="0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7954"/>
        <c:crossesAt val="8000"/>
        <c:auto val="1"/>
        <c:lblOffset val="100"/>
        <c:tickLblSkip val="1"/>
        <c:noMultiLvlLbl val="0"/>
      </c:catAx>
      <c:valAx>
        <c:axId val="4377954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0765"/>
          <c:w val="0.41125"/>
          <c:h val="0.32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8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１件当たり調剤費用額</a:t>
            </a:r>
          </a:p>
        </c:rich>
      </c:tx>
      <c:layout>
        <c:manualLayout>
          <c:xMode val="factor"/>
          <c:yMode val="factor"/>
          <c:x val="-0.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445"/>
          <c:w val="0.909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'１件当たり調剤費用額'!$U$9:$AF$9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'１件当たり調剤費用額'!$U$10:$AF$10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'１件当たり調剤費用額'!$U$11:$AF$11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'１件当たり調剤費用額'!$U$12:$AF$12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'１件当たり調剤費用額'!$U$13:$AF$13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'１件当たり調剤費用額'!$U$14:$AF$14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'１件当たり調剤費用額'!$U$15:$AF$15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'１件当たり調剤費用額'!$U$16:$AF$16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'１件当たり調剤費用額'!$U$17:$AF$17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'１件当たり調剤費用額'!$U$18:$AF$18</c:f>
              <c:numCache/>
            </c:numRef>
          </c:val>
          <c:smooth val="0"/>
        </c:ser>
        <c:marker val="1"/>
        <c:axId val="39401587"/>
        <c:axId val="19069964"/>
      </c:line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69964"/>
        <c:crossesAt val="7000"/>
        <c:auto val="1"/>
        <c:lblOffset val="100"/>
        <c:tickLblSkip val="1"/>
        <c:noMultiLvlLbl val="0"/>
      </c:catAx>
      <c:valAx>
        <c:axId val="19069964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1587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7075"/>
          <c:w val="0.949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'１件当たり調剤費用額'!$U$22:$AF$22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'１件当たり調剤費用額'!$U$23:$AF$23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'１件当たり調剤費用額'!$U$24:$AF$24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'１件当たり調剤費用額'!$U$25:$AF$25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'１件当たり調剤費用額'!$U$26:$AF$26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'１件当たり調剤費用額'!$U$27:$AF$27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'１件当たり調剤費用額'!$U$28:$AF$28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'１件当たり調剤費用額'!$U$29:$AF$29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'１件当たり調剤費用額'!$U$30:$AF$30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'１件当たり調剤費用額'!$U$31:$AF$31</c:f>
              <c:numCache/>
            </c:numRef>
          </c:val>
          <c:smooth val="0"/>
        </c:ser>
        <c:marker val="1"/>
        <c:axId val="37411949"/>
        <c:axId val="1163222"/>
      </c:line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  <c:max val="28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11949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老人保健制度加入率!#REF!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老人保健制度加入率!#REF!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老人保健制度加入率!#REF!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老人保健制度加入率!#REF!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老人保健制度加入率!#REF!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v>老人保健制度加入率!#REF!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v>老人保健制度加入率!#REF!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v>老人保健制度加入率!#REF!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v>老人保健制度加入率!#REF!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65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975"/>
          <c:w val="0.464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'１件当たり調剤費用額'!$U$48:$AF$48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'１件当たり調剤費用額'!$U$49:$AF$49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'１件当たり調剤費用額'!$U$50:$AF$50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'１件当たり調剤費用額'!$U$51:$AF$51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'１件当たり調剤費用額'!$U$52:$AF$52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'１件当たり調剤費用額'!$U$53:$AF$53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'１件当たり調剤費用額'!$U$54:$AF$54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'１件当たり調剤費用額'!$U$55:$AF$55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'１件当たり調剤費用額'!$U$56:$AF$56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'１件当たり調剤費用額'!$U$57:$AF$57</c:f>
              <c:numCache/>
            </c:numRef>
          </c:val>
          <c:smooth val="0"/>
        </c:ser>
        <c:marker val="1"/>
        <c:axId val="10468999"/>
        <c:axId val="27112128"/>
      </c:line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2128"/>
        <c:crossesAt val="7000"/>
        <c:auto val="1"/>
        <c:lblOffset val="100"/>
        <c:tickLblSkip val="1"/>
        <c:noMultiLvlLbl val="0"/>
      </c:catAx>
      <c:valAx>
        <c:axId val="27112128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68999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14275"/>
          <c:w val="0.444"/>
          <c:h val="0.28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１人当たり診療費（入院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入院外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歯科）</a:t>
            </a:r>
          </a:p>
        </c:rich>
      </c:tx>
      <c:layout>
        <c:manualLayout>
          <c:xMode val="factor"/>
          <c:yMode val="factor"/>
          <c:x val="-0.2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58"/>
          <c:w val="0.903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'１人当たり診療費'!$U$8:$AF$8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'１人当たり診療費'!$U$9:$AF$9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'１人当たり診療費'!$U$10:$AF$10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'１人当たり診療費'!$U$11:$AF$11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'１人当たり診療費'!$U$12:$AF$12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'１人当たり診療費'!$U$13:$AF$13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'１人当たり診療費'!$U$14:$AF$14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'１人当たり診療費'!$U$15:$AF$15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'１人当たり診療費'!$U$16:$AF$16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'１人当たり診療費'!$U$17:$AF$17</c:f>
              <c:numCache/>
            </c:numRef>
          </c:val>
          <c:smooth val="0"/>
        </c:ser>
        <c:marker val="1"/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7670"/>
        <c:crossesAt val="0"/>
        <c:auto val="1"/>
        <c:lblOffset val="100"/>
        <c:tickLblSkip val="1"/>
        <c:noMultiLvlLbl val="0"/>
      </c:catAx>
      <c:valAx>
        <c:axId val="12847670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10221"/>
        <c:crossesAt val="1"/>
        <c:crossBetween val="between"/>
        <c:dispUnits/>
        <c:majorUnit val="3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7"/>
          <c:w val="0.961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'１人当たり診療費'!$U$21:$AF$21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'１人当たり診療費'!$U$22:$AF$22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'１人当たり診療費'!$U$23:$AF$23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'１人当たり診療費'!$U$24:$AF$24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'１人当たり診療費'!$U$25:$AF$25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'１人当たり診療費'!$U$26:$AF$26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'１人当たり診療費'!$U$27:$AF$27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'１人当たり診療費'!$U$28:$AF$28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'１人当たり診療費'!$U$29:$AF$29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'１人当たり診療費'!$U$30:$AF$30</c:f>
              <c:numCache/>
            </c:numRef>
          </c:val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28320"/>
        <c:crosses val="autoZero"/>
        <c:auto val="1"/>
        <c:lblOffset val="0"/>
        <c:tickLblSkip val="1"/>
        <c:noMultiLvlLbl val="0"/>
      </c:catAx>
      <c:valAx>
        <c:axId val="34028320"/>
        <c:scaling>
          <c:orientation val="minMax"/>
          <c:max val="110000"/>
          <c:min val="-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167"/>
        <c:crossesAt val="1"/>
        <c:crossBetween val="between"/>
        <c:dispUnits/>
        <c:majorUnit val="20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25"/>
          <c:w val="0.4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'１人当たり診療費'!$U$56:$AF$56</c:f>
              <c:numCache/>
            </c:numRef>
          </c:val>
          <c:smooth val="0"/>
        </c:ser>
        <c:marker val="1"/>
        <c:axId val="37819425"/>
        <c:axId val="4830506"/>
      </c:line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506"/>
        <c:crossesAt val="0"/>
        <c:auto val="1"/>
        <c:lblOffset val="100"/>
        <c:tickLblSkip val="1"/>
        <c:noMultiLvlLbl val="0"/>
      </c:catAx>
      <c:valAx>
        <c:axId val="4830506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9425"/>
        <c:crossesAt val="1"/>
        <c:crossBetween val="between"/>
        <c:dispUnits/>
        <c:majorUnit val="3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.16225"/>
          <c:w val="0.428"/>
          <c:h val="0.2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　診　率</a:t>
            </a:r>
          </a:p>
        </c:rich>
      </c:tx>
      <c:layout>
        <c:manualLayout>
          <c:xMode val="factor"/>
          <c:yMode val="factor"/>
          <c:x val="-0.34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35"/>
          <c:w val="0.906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'受診率'!$U$8:$AF$8</c:f>
              <c:numCache/>
            </c:numRef>
          </c:val>
          <c:smooth val="0"/>
        </c:ser>
        <c:ser>
          <c:idx val="1"/>
          <c:order val="1"/>
          <c:tx>
            <c:strRef>
              <c:f>'受診率'!$T$9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'受診率'!$U$9:$AF$9</c:f>
              <c:numCache/>
            </c:numRef>
          </c:val>
          <c:smooth val="0"/>
        </c:ser>
        <c:ser>
          <c:idx val="2"/>
          <c:order val="2"/>
          <c:tx>
            <c:strRef>
              <c:f>'受診率'!$T$10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'受診率'!$U$10:$AF$10</c:f>
              <c:numCache/>
            </c:numRef>
          </c:val>
          <c:smooth val="0"/>
        </c:ser>
        <c:ser>
          <c:idx val="3"/>
          <c:order val="3"/>
          <c:tx>
            <c:strRef>
              <c:f>'受診率'!$T$11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'受診率'!$U$11:$AF$11</c:f>
              <c:numCache/>
            </c:numRef>
          </c:val>
          <c:smooth val="0"/>
        </c:ser>
        <c:ser>
          <c:idx val="4"/>
          <c:order val="4"/>
          <c:tx>
            <c:strRef>
              <c:f>'受診率'!$T$12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'受診率'!$U$12:$AF$12</c:f>
              <c:numCache/>
            </c:numRef>
          </c:val>
          <c:smooth val="0"/>
        </c:ser>
        <c:ser>
          <c:idx val="5"/>
          <c:order val="5"/>
          <c:tx>
            <c:strRef>
              <c:f>'受診率'!$T$13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'受診率'!$U$13:$AF$13</c:f>
              <c:numCache/>
            </c:numRef>
          </c:val>
          <c:smooth val="0"/>
        </c:ser>
        <c:ser>
          <c:idx val="6"/>
          <c:order val="6"/>
          <c:tx>
            <c:strRef>
              <c:f>'受診率'!$T$14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'受診率'!$U$14:$AF$14</c:f>
              <c:numCache/>
            </c:numRef>
          </c:val>
          <c:smooth val="0"/>
        </c:ser>
        <c:ser>
          <c:idx val="7"/>
          <c:order val="7"/>
          <c:tx>
            <c:strRef>
              <c:f>'受診率'!$T$15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'受診率'!$U$15:$AF$15</c:f>
              <c:numCache/>
            </c:numRef>
          </c:val>
          <c:smooth val="0"/>
        </c:ser>
        <c:ser>
          <c:idx val="8"/>
          <c:order val="8"/>
          <c:tx>
            <c:strRef>
              <c:f>'受診率'!$T$16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'受診率'!$U$16:$AF$16</c:f>
              <c:numCache/>
            </c:numRef>
          </c:val>
          <c:smooth val="0"/>
        </c:ser>
        <c:ser>
          <c:idx val="9"/>
          <c:order val="9"/>
          <c:tx>
            <c:strRef>
              <c:f>'受診率'!$T$17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'受診率'!$U$17:$AF$17</c:f>
              <c:numCache/>
            </c:numRef>
          </c:val>
          <c:smooth val="0"/>
        </c:ser>
        <c:marker val="1"/>
        <c:axId val="43474555"/>
        <c:axId val="55726676"/>
      </c:line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26676"/>
        <c:crosses val="autoZero"/>
        <c:auto val="1"/>
        <c:lblOffset val="100"/>
        <c:tickLblSkip val="1"/>
        <c:noMultiLvlLbl val="0"/>
      </c:catAx>
      <c:valAx>
        <c:axId val="55726676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74555"/>
        <c:crossesAt val="1"/>
        <c:crossBetween val="between"/>
        <c:dispUnits/>
        <c:majorUnit val="10"/>
        <c:minorUnit val="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5"/>
          <c:w val="0.908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'受診率'!$U$21:$AF$21</c:f>
              <c:numCache/>
            </c:numRef>
          </c:val>
          <c:smooth val="0"/>
        </c:ser>
        <c:ser>
          <c:idx val="1"/>
          <c:order val="1"/>
          <c:tx>
            <c:strRef>
              <c:f>'受診率'!$T$22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'受診率'!$U$22:$AF$22</c:f>
              <c:numCache/>
            </c:numRef>
          </c:val>
          <c:smooth val="0"/>
        </c:ser>
        <c:ser>
          <c:idx val="2"/>
          <c:order val="2"/>
          <c:tx>
            <c:strRef>
              <c:f>'受診率'!$T$23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'受診率'!$U$23:$AF$23</c:f>
              <c:numCache/>
            </c:numRef>
          </c:val>
          <c:smooth val="0"/>
        </c:ser>
        <c:ser>
          <c:idx val="3"/>
          <c:order val="3"/>
          <c:tx>
            <c:strRef>
              <c:f>'受診率'!$T$24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'受診率'!$U$24:$AF$24</c:f>
              <c:numCache/>
            </c:numRef>
          </c:val>
          <c:smooth val="0"/>
        </c:ser>
        <c:ser>
          <c:idx val="4"/>
          <c:order val="4"/>
          <c:tx>
            <c:strRef>
              <c:f>'受診率'!$T$25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'受診率'!$U$25:$AF$25</c:f>
              <c:numCache/>
            </c:numRef>
          </c:val>
          <c:smooth val="0"/>
        </c:ser>
        <c:ser>
          <c:idx val="5"/>
          <c:order val="5"/>
          <c:tx>
            <c:strRef>
              <c:f>'受診率'!$T$26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'受診率'!$U$26:$AF$26</c:f>
              <c:numCache/>
            </c:numRef>
          </c:val>
          <c:smooth val="0"/>
        </c:ser>
        <c:ser>
          <c:idx val="6"/>
          <c:order val="6"/>
          <c:tx>
            <c:strRef>
              <c:f>'受診率'!$T$27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'受診率'!$U$27:$AF$27</c:f>
              <c:numCache/>
            </c:numRef>
          </c:val>
          <c:smooth val="0"/>
        </c:ser>
        <c:ser>
          <c:idx val="7"/>
          <c:order val="7"/>
          <c:tx>
            <c:strRef>
              <c:f>'受診率'!$T$28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'受診率'!$U$28:$AF$28</c:f>
              <c:numCache/>
            </c:numRef>
          </c:val>
          <c:smooth val="0"/>
        </c:ser>
        <c:ser>
          <c:idx val="8"/>
          <c:order val="8"/>
          <c:tx>
            <c:strRef>
              <c:f>'受診率'!$T$29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'受診率'!$U$29:$AF$29</c:f>
              <c:numCache/>
            </c:numRef>
          </c:val>
          <c:smooth val="0"/>
        </c:ser>
        <c:ser>
          <c:idx val="9"/>
          <c:order val="9"/>
          <c:tx>
            <c:strRef>
              <c:f>'受診率'!$T$30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'受診率'!$U$30:$AF$30</c:f>
              <c:numCache/>
            </c:numRef>
          </c:val>
          <c:smooth val="0"/>
        </c:ser>
        <c:marker val="1"/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66878"/>
        <c:crossesAt val="40"/>
        <c:auto val="1"/>
        <c:lblOffset val="100"/>
        <c:tickLblSkip val="1"/>
        <c:noMultiLvlLbl val="0"/>
      </c:catAx>
      <c:valAx>
        <c:axId val="17566878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78037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25"/>
          <c:w val="0.449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'受診率'!$U$47:$AF$47</c:f>
              <c:numCache/>
            </c:numRef>
          </c:val>
          <c:smooth val="0"/>
        </c:ser>
        <c:ser>
          <c:idx val="1"/>
          <c:order val="1"/>
          <c:tx>
            <c:strRef>
              <c:f>'受診率'!$T$48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'受診率'!$U$48:$AF$48</c:f>
              <c:numCache/>
            </c:numRef>
          </c:val>
          <c:smooth val="0"/>
        </c:ser>
        <c:ser>
          <c:idx val="2"/>
          <c:order val="2"/>
          <c:tx>
            <c:strRef>
              <c:f>'受診率'!$T$49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'受診率'!$U$49:$AF$49</c:f>
              <c:numCache/>
            </c:numRef>
          </c:val>
          <c:smooth val="0"/>
        </c:ser>
        <c:ser>
          <c:idx val="3"/>
          <c:order val="3"/>
          <c:tx>
            <c:strRef>
              <c:f>'受診率'!$T$50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'受診率'!$U$50:$AF$50</c:f>
              <c:numCache/>
            </c:numRef>
          </c:val>
          <c:smooth val="0"/>
        </c:ser>
        <c:ser>
          <c:idx val="4"/>
          <c:order val="4"/>
          <c:tx>
            <c:strRef>
              <c:f>'受診率'!$T$51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'受診率'!$U$51:$AF$51</c:f>
              <c:numCache/>
            </c:numRef>
          </c:val>
          <c:smooth val="0"/>
        </c:ser>
        <c:ser>
          <c:idx val="5"/>
          <c:order val="5"/>
          <c:tx>
            <c:strRef>
              <c:f>'受診率'!$T$53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'受診率'!$U$53:$AF$53</c:f>
              <c:numCache/>
            </c:numRef>
          </c:val>
          <c:smooth val="0"/>
        </c:ser>
        <c:ser>
          <c:idx val="6"/>
          <c:order val="6"/>
          <c:tx>
            <c:strRef>
              <c:f>'受診率'!$T$54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'受診率'!$U$54:$AF$54</c:f>
              <c:numCache/>
            </c:numRef>
          </c:val>
          <c:smooth val="0"/>
        </c:ser>
        <c:ser>
          <c:idx val="7"/>
          <c:order val="7"/>
          <c:tx>
            <c:strRef>
              <c:f>'受診率'!$T$55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'受診率'!$U$55:$AF$55</c:f>
              <c:numCache/>
            </c:numRef>
          </c:val>
          <c:smooth val="0"/>
        </c:ser>
        <c:ser>
          <c:idx val="8"/>
          <c:order val="8"/>
          <c:tx>
            <c:strRef>
              <c:f>'受診率'!$T$56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'受診率'!$U$56:$AF$56</c:f>
              <c:numCache/>
            </c:numRef>
          </c:val>
          <c:smooth val="0"/>
        </c:ser>
        <c:ser>
          <c:idx val="9"/>
          <c:order val="9"/>
          <c:tx>
            <c:strRef>
              <c:f>'受診率'!$T$57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'受診率'!$U$57:$AF$57</c:f>
              <c:numCache/>
            </c:numRef>
          </c:val>
          <c:smooth val="0"/>
        </c:ser>
        <c:marker val="1"/>
        <c:axId val="23884175"/>
        <c:axId val="13630984"/>
      </c:line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0984"/>
        <c:crossesAt val="40"/>
        <c:auto val="1"/>
        <c:lblOffset val="100"/>
        <c:tickLblSkip val="1"/>
        <c:noMultiLvlLbl val="0"/>
      </c:catAx>
      <c:valAx>
        <c:axId val="13630984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84175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09575"/>
          <c:w val="0.42225"/>
          <c:h val="0.28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１件当たり受診日数</a:t>
            </a:r>
          </a:p>
        </c:rich>
      </c:tx>
      <c:layout>
        <c:manualLayout>
          <c:xMode val="factor"/>
          <c:yMode val="factor"/>
          <c:x val="-0.27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665"/>
          <c:w val="0.859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'１件当たり受診日数'!$U$7:$AF$7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'１件当たり受診日数'!$U$8:$AF$8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'１件当たり受診日数'!$U$9:$AF$9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'１件当たり受診日数'!$T$10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'１件当たり受診日数'!$U$10:$AF$10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'１件当たり受診日数'!$T$11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'１件当たり受診日数'!$U$11:$AF$11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'１件当たり受診日数'!$T$12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'１件当たり受診日数'!$U$12:$AF$12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'１件当たり受診日数'!$T$13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'１件当たり受診日数'!$U$13:$AF$13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'１件当たり受診日数'!$T$14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'１件当たり受診日数'!$U$14:$AF$14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'１件当たり受診日数'!$T$15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'１件当たり受診日数'!$U$15:$AF$15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'１件当たり受診日数'!$T$16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'１件当たり受診日数'!$U$16:$AF$16</c:f>
              <c:numCache/>
            </c:numRef>
          </c:val>
          <c:smooth val="0"/>
        </c:ser>
        <c:marker val="1"/>
        <c:axId val="55569993"/>
        <c:axId val="30367890"/>
      </c:line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9993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-0.022</cdr:y>
    </cdr:from>
    <cdr:to>
      <cdr:x>0.0715</cdr:x>
      <cdr:y>0.36825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0.198</cdr:y>
    </cdr:from>
    <cdr:to>
      <cdr:x>0.1715</cdr:x>
      <cdr:y>0.256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6197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0.17225</cdr:x>
      <cdr:y>0.2075</cdr:y>
    </cdr:from>
    <cdr:to>
      <cdr:x>0.2805</cdr:x>
      <cdr:y>0.3015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" y="58102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19050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85750" y="609600"/>
        <a:ext cx="4391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</xdr:row>
      <xdr:rowOff>85725</xdr:rowOff>
    </xdr:from>
    <xdr:to>
      <xdr:col>15</xdr:col>
      <xdr:colOff>542925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4486275" y="1114425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38100</xdr:rowOff>
    </xdr:from>
    <xdr:to>
      <xdr:col>15</xdr:col>
      <xdr:colOff>695325</xdr:colOff>
      <xdr:row>34</xdr:row>
      <xdr:rowOff>9525</xdr:rowOff>
    </xdr:to>
    <xdr:graphicFrame>
      <xdr:nvGraphicFramePr>
        <xdr:cNvPr id="3" name="Chart 4"/>
        <xdr:cNvGraphicFramePr/>
      </xdr:nvGraphicFramePr>
      <xdr:xfrm>
        <a:off x="266700" y="3467100"/>
        <a:ext cx="87725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</xdr:row>
      <xdr:rowOff>161925</xdr:rowOff>
    </xdr:from>
    <xdr:to>
      <xdr:col>10</xdr:col>
      <xdr:colOff>209550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086350" y="11906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657225</xdr:colOff>
      <xdr:row>20</xdr:row>
      <xdr:rowOff>95250</xdr:rowOff>
    </xdr:from>
    <xdr:to>
      <xdr:col>2</xdr:col>
      <xdr:colOff>581025</xdr:colOff>
      <xdr:row>21</xdr:row>
      <xdr:rowOff>152400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33450" y="3524250"/>
          <a:ext cx="657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0.04925</cdr:y>
    </cdr:from>
    <cdr:to>
      <cdr:x>0.27425</cdr:x>
      <cdr:y>0.12625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14300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6</xdr:col>
      <xdr:colOff>533400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85750" y="676275"/>
        <a:ext cx="4371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9525</xdr:rowOff>
    </xdr:from>
    <xdr:to>
      <xdr:col>10</xdr:col>
      <xdr:colOff>904875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619625" y="1209675"/>
        <a:ext cx="42576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21</xdr:row>
      <xdr:rowOff>57150</xdr:rowOff>
    </xdr:from>
    <xdr:to>
      <xdr:col>10</xdr:col>
      <xdr:colOff>933450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228600" y="3657600"/>
        <a:ext cx="8677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7</xdr:row>
      <xdr:rowOff>142875</xdr:rowOff>
    </xdr:from>
    <xdr:to>
      <xdr:col>1</xdr:col>
      <xdr:colOff>590550</xdr:colOff>
      <xdr:row>8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13430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676275</xdr:colOff>
      <xdr:row>7</xdr:row>
      <xdr:rowOff>161925</xdr:rowOff>
    </xdr:from>
    <xdr:to>
      <xdr:col>2</xdr:col>
      <xdr:colOff>495300</xdr:colOff>
      <xdr:row>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" y="1362075"/>
          <a:ext cx="781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1</xdr:col>
      <xdr:colOff>590550</xdr:colOff>
      <xdr:row>20</xdr:row>
      <xdr:rowOff>142875</xdr:rowOff>
    </xdr:from>
    <xdr:to>
      <xdr:col>2</xdr:col>
      <xdr:colOff>419100</xdr:colOff>
      <xdr:row>21</xdr:row>
      <xdr:rowOff>161925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6775" y="357187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6</xdr:col>
      <xdr:colOff>628650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5750" y="68580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7</xdr:row>
      <xdr:rowOff>47625</xdr:rowOff>
    </xdr:from>
    <xdr:to>
      <xdr:col>12</xdr:col>
      <xdr:colOff>438150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724400" y="1247775"/>
        <a:ext cx="42100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20</xdr:row>
      <xdr:rowOff>47625</xdr:rowOff>
    </xdr:from>
    <xdr:to>
      <xdr:col>12</xdr:col>
      <xdr:colOff>676275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314325" y="3476625"/>
        <a:ext cx="88582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419100</xdr:colOff>
      <xdr:row>7</xdr:row>
      <xdr:rowOff>104775</xdr:rowOff>
    </xdr:from>
    <xdr:to>
      <xdr:col>1</xdr:col>
      <xdr:colOff>714375</xdr:colOff>
      <xdr:row>8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95325" y="13049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781050</xdr:colOff>
      <xdr:row>7</xdr:row>
      <xdr:rowOff>95250</xdr:rowOff>
    </xdr:from>
    <xdr:to>
      <xdr:col>2</xdr:col>
      <xdr:colOff>523875</xdr:colOff>
      <xdr:row>8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7275" y="1295400"/>
          <a:ext cx="70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7</xdr:col>
      <xdr:colOff>381000</xdr:colOff>
      <xdr:row>7</xdr:row>
      <xdr:rowOff>104775</xdr:rowOff>
    </xdr:from>
    <xdr:to>
      <xdr:col>8</xdr:col>
      <xdr:colOff>352425</xdr:colOff>
      <xdr:row>8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467350" y="130492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666750</xdr:colOff>
      <xdr:row>20</xdr:row>
      <xdr:rowOff>161925</xdr:rowOff>
    </xdr:from>
    <xdr:to>
      <xdr:col>2</xdr:col>
      <xdr:colOff>495300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2975" y="359092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</xdr:rowOff>
    </xdr:from>
    <xdr:to>
      <xdr:col>10</xdr:col>
      <xdr:colOff>0</xdr:colOff>
      <xdr:row>32</xdr:row>
      <xdr:rowOff>152400</xdr:rowOff>
    </xdr:to>
    <xdr:graphicFrame>
      <xdr:nvGraphicFramePr>
        <xdr:cNvPr id="1" name="Chart 11"/>
        <xdr:cNvGraphicFramePr/>
      </xdr:nvGraphicFramePr>
      <xdr:xfrm>
        <a:off x="447675" y="695325"/>
        <a:ext cx="7419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704850" y="0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1000125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1276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(%)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790575</xdr:colOff>
      <xdr:row>6</xdr:row>
      <xdr:rowOff>57150</xdr:rowOff>
    </xdr:from>
    <xdr:to>
      <xdr:col>2</xdr:col>
      <xdr:colOff>209550</xdr:colOff>
      <xdr:row>7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066800" y="1085850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8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76225" y="704850"/>
        <a:ext cx="4400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8</xdr:row>
      <xdr:rowOff>9525</xdr:rowOff>
    </xdr:from>
    <xdr:to>
      <xdr:col>15</xdr:col>
      <xdr:colOff>466725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505325" y="1381125"/>
        <a:ext cx="43053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21</xdr:row>
      <xdr:rowOff>57150</xdr:rowOff>
    </xdr:from>
    <xdr:to>
      <xdr:col>15</xdr:col>
      <xdr:colOff>447675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361950" y="3657600"/>
        <a:ext cx="84296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685800</xdr:colOff>
      <xdr:row>7</xdr:row>
      <xdr:rowOff>142875</xdr:rowOff>
    </xdr:from>
    <xdr:to>
      <xdr:col>2</xdr:col>
      <xdr:colOff>476250</xdr:colOff>
      <xdr:row>8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2025" y="13430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514350</xdr:colOff>
      <xdr:row>8</xdr:row>
      <xdr:rowOff>9525</xdr:rowOff>
    </xdr:from>
    <xdr:to>
      <xdr:col>10</xdr:col>
      <xdr:colOff>342900</xdr:colOff>
      <xdr:row>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91125" y="13811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2</xdr:col>
      <xdr:colOff>0</xdr:colOff>
      <xdr:row>21</xdr:row>
      <xdr:rowOff>95250</xdr:rowOff>
    </xdr:from>
    <xdr:to>
      <xdr:col>2</xdr:col>
      <xdr:colOff>514350</xdr:colOff>
      <xdr:row>22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09650" y="36957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  <xdr:twoCellAnchor>
    <xdr:from>
      <xdr:col>1</xdr:col>
      <xdr:colOff>257175</xdr:colOff>
      <xdr:row>7</xdr:row>
      <xdr:rowOff>161925</xdr:rowOff>
    </xdr:from>
    <xdr:to>
      <xdr:col>1</xdr:col>
      <xdr:colOff>542925</xdr:colOff>
      <xdr:row>8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33400" y="13620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0.112</cdr:y>
    </cdr:from>
    <cdr:to>
      <cdr:x>0.27775</cdr:x>
      <cdr:y>0.3265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23850"/>
          <a:ext cx="12001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0.004</cdr:y>
    </cdr:from>
    <cdr:to>
      <cdr:x>0.14425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76225" y="685800"/>
        <a:ext cx="4333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6</xdr:row>
      <xdr:rowOff>161925</xdr:rowOff>
    </xdr:from>
    <xdr:to>
      <xdr:col>15</xdr:col>
      <xdr:colOff>561975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4505325" y="119062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20</xdr:row>
      <xdr:rowOff>152400</xdr:rowOff>
    </xdr:from>
    <xdr:to>
      <xdr:col>15</xdr:col>
      <xdr:colOff>400050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200025" y="3581400"/>
        <a:ext cx="8543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</xdr:row>
      <xdr:rowOff>9525</xdr:rowOff>
    </xdr:from>
    <xdr:to>
      <xdr:col>2</xdr:col>
      <xdr:colOff>495300</xdr:colOff>
      <xdr:row>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81075" y="120967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457200</xdr:colOff>
      <xdr:row>7</xdr:row>
      <xdr:rowOff>0</xdr:rowOff>
    </xdr:from>
    <xdr:to>
      <xdr:col>10</xdr:col>
      <xdr:colOff>238125</xdr:colOff>
      <xdr:row>8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33975" y="1200150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0.01925</cdr:y>
    </cdr:from>
    <cdr:to>
      <cdr:x>0.25175</cdr:x>
      <cdr:y>0.106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381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-0.001</cdr:y>
    </cdr:from>
    <cdr:to>
      <cdr:x>0.1875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6225" y="733425"/>
        <a:ext cx="4400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7</xdr:row>
      <xdr:rowOff>66675</xdr:rowOff>
    </xdr:from>
    <xdr:to>
      <xdr:col>15</xdr:col>
      <xdr:colOff>571500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4514850" y="1314450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114300</xdr:rowOff>
    </xdr:from>
    <xdr:to>
      <xdr:col>15</xdr:col>
      <xdr:colOff>390525</xdr:colOff>
      <xdr:row>34</xdr:row>
      <xdr:rowOff>66675</xdr:rowOff>
    </xdr:to>
    <xdr:graphicFrame>
      <xdr:nvGraphicFramePr>
        <xdr:cNvPr id="3" name="Chart 4"/>
        <xdr:cNvGraphicFramePr/>
      </xdr:nvGraphicFramePr>
      <xdr:xfrm>
        <a:off x="266700" y="3590925"/>
        <a:ext cx="8467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09650" y="14192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76200</xdr:rowOff>
    </xdr:from>
    <xdr:to>
      <xdr:col>1</xdr:col>
      <xdr:colOff>666750</xdr:colOff>
      <xdr:row>8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9125" y="1323975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6" max="6" width="8.25390625" style="0" customWidth="1"/>
  </cols>
  <sheetData>
    <row r="1" ht="14.25" customHeight="1">
      <c r="A1" s="360">
        <v>4</v>
      </c>
    </row>
    <row r="2" spans="1:11" ht="13.5">
      <c r="A2" s="360">
        <f>A1+1</f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32.25" customHeight="1">
      <c r="B3" s="10"/>
      <c r="C3" s="48" t="s">
        <v>108</v>
      </c>
      <c r="D3" s="10"/>
      <c r="E3" s="10"/>
      <c r="F3" s="10"/>
      <c r="G3" s="10"/>
      <c r="H3" s="10"/>
      <c r="I3" s="10"/>
      <c r="J3" s="10"/>
      <c r="K3" s="10"/>
    </row>
    <row r="4" spans="2:11" ht="13.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2" customHeight="1">
      <c r="B5" s="10"/>
      <c r="C5" s="13" t="str">
        <f>CONCATENATE("　※令和",WIDECHAR(FIXED($A$1,0,TRUE)),"年度（令和",WIDECHAR(FIXED($A$1,0,TRUE)),"年３月～令和",WIDECHAR(FIXED($A$2,0,TRUE)),"年２月診療分）")</f>
        <v>　※令和４年度（令和４年３月～令和５年２月診療分）</v>
      </c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0"/>
      <c r="C6" s="13" t="s">
        <v>106</v>
      </c>
      <c r="D6" s="10"/>
      <c r="E6" s="10"/>
      <c r="F6" s="10"/>
      <c r="G6" s="10"/>
      <c r="H6" s="10"/>
      <c r="I6" s="10"/>
      <c r="J6" s="10"/>
      <c r="K6" s="10"/>
    </row>
    <row r="7" spans="2:11" ht="13.5">
      <c r="B7" s="10"/>
      <c r="C7" s="13" t="s">
        <v>50</v>
      </c>
      <c r="D7" s="10"/>
      <c r="E7" s="10"/>
      <c r="F7" s="10"/>
      <c r="G7" s="10"/>
      <c r="H7" s="10"/>
      <c r="I7" s="10"/>
      <c r="J7" s="10"/>
      <c r="K7" s="10"/>
    </row>
    <row r="8" spans="2:11" ht="13.5">
      <c r="B8" s="10"/>
      <c r="C8" s="13" t="s">
        <v>107</v>
      </c>
      <c r="D8" s="10"/>
      <c r="E8" s="10"/>
      <c r="F8" s="10"/>
      <c r="G8" s="10"/>
      <c r="H8" s="10"/>
      <c r="I8" s="10"/>
      <c r="J8" s="10"/>
      <c r="K8" s="10"/>
    </row>
    <row r="9" spans="2:11" ht="13.5">
      <c r="B9" s="10"/>
      <c r="C9" s="290"/>
      <c r="D9" s="10"/>
      <c r="E9" s="10"/>
      <c r="F9" s="10"/>
      <c r="G9" s="10"/>
      <c r="H9" s="10"/>
      <c r="I9" s="10"/>
      <c r="J9" s="10"/>
      <c r="K9" s="10"/>
    </row>
    <row r="10" spans="2:11" ht="13.5">
      <c r="B10" s="10"/>
      <c r="C10" s="10"/>
      <c r="D10" s="10"/>
      <c r="E10" s="10"/>
      <c r="F10" s="10"/>
      <c r="G10" s="10"/>
      <c r="H10" s="10"/>
      <c r="I10" s="17"/>
      <c r="J10" s="10"/>
      <c r="K10" s="10"/>
    </row>
    <row r="11" spans="2:11" ht="13.5">
      <c r="B11" s="10"/>
      <c r="C11" s="10"/>
      <c r="D11" s="10"/>
      <c r="E11" s="10"/>
      <c r="F11" s="10"/>
      <c r="G11" s="10"/>
      <c r="H11" s="10"/>
      <c r="I11" s="17"/>
      <c r="J11" s="10"/>
      <c r="K11" s="10"/>
    </row>
    <row r="12" spans="2:11" ht="13.5">
      <c r="B12" s="10"/>
      <c r="C12" s="369" t="s">
        <v>52</v>
      </c>
      <c r="D12" s="369"/>
      <c r="E12" s="369"/>
      <c r="F12" s="10"/>
      <c r="G12" s="10"/>
      <c r="H12" s="10"/>
      <c r="I12" s="17"/>
      <c r="J12" s="10"/>
      <c r="K12" s="10"/>
    </row>
    <row r="13" spans="2:11" ht="13.5">
      <c r="B13" s="10"/>
      <c r="C13" s="36"/>
      <c r="D13" s="37"/>
      <c r="E13" s="37"/>
      <c r="F13" s="10"/>
      <c r="G13" s="15"/>
      <c r="H13" s="10"/>
      <c r="I13" s="17"/>
      <c r="J13" s="10"/>
      <c r="K13" s="10"/>
    </row>
    <row r="14" spans="2:11" ht="13.5">
      <c r="B14" s="10"/>
      <c r="C14" s="369" t="s">
        <v>53</v>
      </c>
      <c r="D14" s="369"/>
      <c r="E14" s="369"/>
      <c r="F14" s="10"/>
      <c r="G14" s="15"/>
      <c r="H14" s="10"/>
      <c r="I14" s="17"/>
      <c r="J14" s="10"/>
      <c r="K14" s="10"/>
    </row>
    <row r="15" spans="2:11" ht="13.5">
      <c r="B15" s="10"/>
      <c r="C15" s="36"/>
      <c r="D15" s="37"/>
      <c r="E15" s="37"/>
      <c r="F15" s="10"/>
      <c r="G15" s="15"/>
      <c r="H15" s="16"/>
      <c r="I15" s="17"/>
      <c r="J15" s="10"/>
      <c r="K15" s="10"/>
    </row>
    <row r="16" spans="2:11" ht="13.5">
      <c r="B16" s="10"/>
      <c r="C16" s="369" t="s">
        <v>54</v>
      </c>
      <c r="D16" s="369"/>
      <c r="E16" s="369"/>
      <c r="F16" s="10"/>
      <c r="G16" s="15"/>
      <c r="H16" s="16"/>
      <c r="I16" s="17"/>
      <c r="J16" s="10"/>
      <c r="K16" s="10"/>
    </row>
    <row r="17" spans="2:11" ht="13.5">
      <c r="B17" s="10"/>
      <c r="C17" s="36"/>
      <c r="D17" s="37"/>
      <c r="E17" s="37"/>
      <c r="F17" s="10"/>
      <c r="G17" s="15"/>
      <c r="H17" s="16"/>
      <c r="I17" s="17"/>
      <c r="J17" s="12"/>
      <c r="K17" s="10"/>
    </row>
    <row r="18" spans="2:11" ht="13.5">
      <c r="B18" s="10"/>
      <c r="C18" s="369" t="s">
        <v>55</v>
      </c>
      <c r="D18" s="369"/>
      <c r="E18" s="369"/>
      <c r="F18" s="10"/>
      <c r="G18" s="15"/>
      <c r="H18" s="16"/>
      <c r="I18" s="17"/>
      <c r="J18" s="12"/>
      <c r="K18" s="10"/>
    </row>
    <row r="19" spans="2:11" ht="13.5">
      <c r="B19" s="10"/>
      <c r="C19" s="36"/>
      <c r="D19" s="37"/>
      <c r="E19" s="37"/>
      <c r="F19" s="10"/>
      <c r="G19" s="15"/>
      <c r="H19" s="16"/>
      <c r="I19" s="17"/>
      <c r="J19" s="12"/>
      <c r="K19" s="10"/>
    </row>
    <row r="20" spans="2:11" ht="13.5">
      <c r="B20" s="10"/>
      <c r="C20" s="369" t="s">
        <v>51</v>
      </c>
      <c r="D20" s="369"/>
      <c r="E20" s="369"/>
      <c r="F20" s="10"/>
      <c r="G20" s="15"/>
      <c r="H20" s="16"/>
      <c r="I20" s="17"/>
      <c r="J20" s="11"/>
      <c r="K20" s="10"/>
    </row>
    <row r="21" spans="2:11" ht="13.5">
      <c r="B21" s="10"/>
      <c r="C21" s="36"/>
      <c r="D21" s="37"/>
      <c r="E21" s="37"/>
      <c r="F21" s="14"/>
      <c r="G21" s="15"/>
      <c r="H21" s="16"/>
      <c r="I21" s="17"/>
      <c r="J21" s="11"/>
      <c r="K21" s="10"/>
    </row>
    <row r="22" spans="2:11" ht="13.5">
      <c r="B22" s="10"/>
      <c r="C22" s="369" t="s">
        <v>56</v>
      </c>
      <c r="D22" s="369"/>
      <c r="E22" s="369"/>
      <c r="F22" s="14"/>
      <c r="G22" s="15"/>
      <c r="H22" s="16"/>
      <c r="I22" s="17"/>
      <c r="J22" s="11"/>
      <c r="K22" s="10"/>
    </row>
    <row r="23" spans="2:11" ht="13.5">
      <c r="B23" s="10"/>
      <c r="C23" s="36"/>
      <c r="D23" s="37"/>
      <c r="E23" s="37"/>
      <c r="F23" s="14"/>
      <c r="G23" s="15"/>
      <c r="H23" s="16"/>
      <c r="I23" s="17"/>
      <c r="J23" s="11"/>
      <c r="K23" s="10"/>
    </row>
    <row r="24" spans="2:11" ht="13.5">
      <c r="B24" s="10"/>
      <c r="C24" s="369" t="s">
        <v>57</v>
      </c>
      <c r="D24" s="369"/>
      <c r="E24" s="369"/>
      <c r="F24" s="14"/>
      <c r="G24" s="15"/>
      <c r="H24" s="16"/>
      <c r="I24" s="17"/>
      <c r="J24" s="11"/>
      <c r="K24" s="10"/>
    </row>
    <row r="25" spans="2:11" ht="13.5">
      <c r="B25" s="10"/>
      <c r="C25" s="36"/>
      <c r="D25" s="37"/>
      <c r="E25" s="37"/>
      <c r="F25" s="14"/>
      <c r="G25" s="15"/>
      <c r="H25" s="16"/>
      <c r="I25" s="17"/>
      <c r="J25" s="11"/>
      <c r="K25" s="10"/>
    </row>
    <row r="26" spans="2:11" ht="13.5">
      <c r="B26" s="10"/>
      <c r="C26" s="10"/>
      <c r="D26" s="10"/>
      <c r="E26" s="10"/>
      <c r="F26" s="14"/>
      <c r="G26" s="15"/>
      <c r="H26" s="16"/>
      <c r="I26" s="17"/>
      <c r="J26" s="11"/>
      <c r="K26" s="10"/>
    </row>
    <row r="27" spans="2:11" ht="13.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3.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3.5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sheetProtection/>
  <mergeCells count="7">
    <mergeCell ref="C12:E12"/>
    <mergeCell ref="C14:E14"/>
    <mergeCell ref="C24:E24"/>
    <mergeCell ref="C16:E16"/>
    <mergeCell ref="C18:E18"/>
    <mergeCell ref="C20:E20"/>
    <mergeCell ref="C22:E22"/>
  </mergeCells>
  <hyperlinks>
    <hyperlink ref="C12:E12" location="審査確定状況!A1" display="○審査確定状況"/>
    <hyperlink ref="C14:E14" location="'１人当たり診療費'!A1" display="○１人当たり診療費"/>
    <hyperlink ref="C16:E16" location="受診率!A1" display="○受診率"/>
    <hyperlink ref="C18:E18" location="'１件当たり受診日数'!A1" display="○１件当たり受診日数"/>
    <hyperlink ref="C20:E20" location="'１日当たり診療費'!A1" display="○１日当たり診療費"/>
    <hyperlink ref="C22:E22" location="'１人当たり医療費'!A1" display="○１人当たり医療費"/>
    <hyperlink ref="C24:E24" location="'１件当たり調剤費用額'!A1" display="○ １件当たり調剤費用額"/>
  </hyperlinks>
  <printOptions/>
  <pageMargins left="0.787" right="0.787" top="0.984" bottom="0.984" header="0.512" footer="0.512"/>
  <pageSetup horizontalDpi="600" verticalDpi="600" orientation="portrait" paperSize="9" r:id="rId1"/>
  <ignoredErrors>
    <ignoredError sqref="A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"/>
  <sheetViews>
    <sheetView showGridLines="0" showRowColHeaders="0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3.25390625" style="0" customWidth="1"/>
    <col min="5" max="5" width="9.125" style="0" bestFit="1" customWidth="1"/>
    <col min="6" max="6" width="9.625" style="0" customWidth="1"/>
    <col min="7" max="7" width="14.625" style="0" customWidth="1"/>
    <col min="8" max="8" width="9.125" style="0" bestFit="1" customWidth="1"/>
    <col min="9" max="9" width="9.625" style="0" customWidth="1"/>
    <col min="10" max="10" width="14.625" style="0" customWidth="1"/>
    <col min="11" max="11" width="9.125" style="0" bestFit="1" customWidth="1"/>
    <col min="12" max="12" width="9.625" style="0" customWidth="1"/>
    <col min="13" max="13" width="14.625" style="0" customWidth="1"/>
    <col min="14" max="14" width="9.125" style="0" bestFit="1" customWidth="1"/>
    <col min="15" max="15" width="9.625" style="0" customWidth="1"/>
    <col min="16" max="16" width="14.625" style="0" customWidth="1"/>
    <col min="17" max="17" width="9.125" style="0" bestFit="1" customWidth="1"/>
    <col min="18" max="18" width="9.625" style="0" customWidth="1"/>
    <col min="19" max="19" width="14.625" style="0" customWidth="1"/>
    <col min="20" max="20" width="9.125" style="0" bestFit="1" customWidth="1"/>
    <col min="21" max="21" width="9.625" style="0" customWidth="1"/>
    <col min="22" max="22" width="14.625" style="0" customWidth="1"/>
    <col min="23" max="23" width="9.125" style="0" bestFit="1" customWidth="1"/>
    <col min="24" max="24" width="9.625" style="0" customWidth="1"/>
    <col min="25" max="25" width="14.625" style="0" customWidth="1"/>
    <col min="26" max="26" width="9.125" style="0" bestFit="1" customWidth="1"/>
    <col min="27" max="27" width="9.625" style="0" customWidth="1"/>
    <col min="28" max="28" width="14.625" style="0" customWidth="1"/>
    <col min="29" max="29" width="9.125" style="0" bestFit="1" customWidth="1"/>
    <col min="30" max="30" width="9.625" style="0" customWidth="1"/>
    <col min="31" max="31" width="14.625" style="0" customWidth="1"/>
    <col min="32" max="32" width="9.125" style="0" customWidth="1"/>
    <col min="33" max="33" width="9.625" style="0" customWidth="1"/>
    <col min="34" max="34" width="14.625" style="0" customWidth="1"/>
    <col min="35" max="35" width="9.125" style="0" customWidth="1"/>
    <col min="36" max="36" width="9.625" style="0" customWidth="1"/>
    <col min="37" max="37" width="14.625" style="0" customWidth="1"/>
    <col min="38" max="38" width="9.125" style="0" customWidth="1"/>
    <col min="39" max="39" width="9.625" style="0" customWidth="1"/>
    <col min="40" max="40" width="14.625" style="0" customWidth="1"/>
    <col min="41" max="41" width="3.50390625" style="0" customWidth="1"/>
  </cols>
  <sheetData>
    <row r="1" ht="13.5">
      <c r="A1" s="112"/>
    </row>
    <row r="2" spans="2:3" ht="13.5" customHeight="1">
      <c r="B2" s="384" t="s">
        <v>59</v>
      </c>
      <c r="C2" s="384"/>
    </row>
    <row r="3" spans="2:3" ht="13.5" customHeight="1">
      <c r="B3" s="384"/>
      <c r="C3" s="384"/>
    </row>
    <row r="4" spans="2:45" ht="22.5" customHeight="1">
      <c r="B4" s="56"/>
      <c r="AP4" s="384" t="s">
        <v>58</v>
      </c>
      <c r="AQ4" s="385"/>
      <c r="AR4" s="385"/>
      <c r="AS4" s="386"/>
    </row>
    <row r="5" spans="2:45" ht="17.25">
      <c r="B5" s="2" t="s">
        <v>0</v>
      </c>
      <c r="G5" s="40"/>
      <c r="AP5" s="384"/>
      <c r="AQ5" s="385"/>
      <c r="AR5" s="385"/>
      <c r="AS5" s="386"/>
    </row>
    <row r="6" spans="4:38" ht="17.25" customHeight="1">
      <c r="D6" s="221" t="s">
        <v>80</v>
      </c>
      <c r="E6" s="200" t="str">
        <f>CONCATENATE("令和",WIDECHAR(FIXED('目次'!$A$1,0,TRUE)),"年３月")</f>
        <v>令和４年３月</v>
      </c>
      <c r="H6" s="200" t="str">
        <f>CONCATENATE("令和",WIDECHAR(FIXED('目次'!$A$1,0,TRUE)),"年４月")</f>
        <v>令和４年４月</v>
      </c>
      <c r="K6" s="200" t="str">
        <f>CONCATENATE("令和",WIDECHAR(FIXED('目次'!$A$1,0,TRUE)),"年５月")</f>
        <v>令和４年５月</v>
      </c>
      <c r="N6" s="40" t="str">
        <f>CONCATENATE("令和",WIDECHAR(FIXED('目次'!$A$1,0,TRUE)),"年６月")</f>
        <v>令和４年６月</v>
      </c>
      <c r="Q6" s="40" t="str">
        <f>CONCATENATE("令和",WIDECHAR(FIXED('目次'!$A$1,0,TRUE)),"年７月")</f>
        <v>令和４年７月</v>
      </c>
      <c r="T6" s="40" t="str">
        <f>CONCATENATE("令和",WIDECHAR(FIXED('目次'!$A$1,0,TRUE)),"年８月")</f>
        <v>令和４年８月</v>
      </c>
      <c r="W6" s="40" t="str">
        <f>CONCATENATE("令和",WIDECHAR(FIXED('目次'!$A$1,0,TRUE)),"年９月")</f>
        <v>令和４年９月</v>
      </c>
      <c r="Z6" s="200" t="str">
        <f>CONCATENATE("令和",WIDECHAR(FIXED('目次'!$A$1,0,TRUE)),"年１０月")</f>
        <v>令和４年１０月</v>
      </c>
      <c r="AC6" s="200" t="str">
        <f>CONCATENATE("令和",WIDECHAR(FIXED('目次'!$A$1,0,TRUE)),"年１１月")</f>
        <v>令和４年１１月</v>
      </c>
      <c r="AF6" s="200" t="str">
        <f>CONCATENATE("令和",WIDECHAR(FIXED('目次'!$A$1,0,TRUE)),"年１２月")</f>
        <v>令和４年１２月</v>
      </c>
      <c r="AI6" s="40" t="str">
        <f>CONCATENATE("令和",WIDECHAR(FIXED('目次'!$A$2,0,TRUE)),"年１月")</f>
        <v>令和５年１月</v>
      </c>
      <c r="AL6" s="40" t="str">
        <f>CONCATENATE("令和",WIDECHAR(FIXED('目次'!$A$2,0,TRUE)),"年２月")</f>
        <v>令和５年２月</v>
      </c>
    </row>
    <row r="7" ht="14.25" thickBot="1"/>
    <row r="8" spans="2:40" ht="14.25" thickBot="1">
      <c r="B8" s="75"/>
      <c r="C8" s="76" t="s">
        <v>1</v>
      </c>
      <c r="D8" s="77"/>
      <c r="E8" s="78" t="s">
        <v>2</v>
      </c>
      <c r="F8" s="79" t="s">
        <v>3</v>
      </c>
      <c r="G8" s="77" t="s">
        <v>4</v>
      </c>
      <c r="H8" s="78" t="s">
        <v>2</v>
      </c>
      <c r="I8" s="79" t="s">
        <v>3</v>
      </c>
      <c r="J8" s="77" t="s">
        <v>4</v>
      </c>
      <c r="K8" s="78" t="s">
        <v>2</v>
      </c>
      <c r="L8" s="79" t="s">
        <v>3</v>
      </c>
      <c r="M8" s="77" t="s">
        <v>4</v>
      </c>
      <c r="N8" s="78" t="s">
        <v>2</v>
      </c>
      <c r="O8" s="79" t="s">
        <v>3</v>
      </c>
      <c r="P8" s="77" t="s">
        <v>4</v>
      </c>
      <c r="Q8" s="78" t="s">
        <v>2</v>
      </c>
      <c r="R8" s="79" t="s">
        <v>3</v>
      </c>
      <c r="S8" s="77" t="s">
        <v>4</v>
      </c>
      <c r="T8" s="78" t="s">
        <v>2</v>
      </c>
      <c r="U8" s="79" t="s">
        <v>3</v>
      </c>
      <c r="V8" s="77" t="s">
        <v>4</v>
      </c>
      <c r="W8" s="78" t="s">
        <v>2</v>
      </c>
      <c r="X8" s="79" t="s">
        <v>3</v>
      </c>
      <c r="Y8" s="77" t="s">
        <v>4</v>
      </c>
      <c r="Z8" s="78" t="s">
        <v>2</v>
      </c>
      <c r="AA8" s="79" t="s">
        <v>3</v>
      </c>
      <c r="AB8" s="77" t="s">
        <v>4</v>
      </c>
      <c r="AC8" s="78" t="s">
        <v>2</v>
      </c>
      <c r="AD8" s="79" t="s">
        <v>3</v>
      </c>
      <c r="AE8" s="77" t="s">
        <v>4</v>
      </c>
      <c r="AF8" s="78" t="s">
        <v>2</v>
      </c>
      <c r="AG8" s="79" t="s">
        <v>3</v>
      </c>
      <c r="AH8" s="77" t="s">
        <v>4</v>
      </c>
      <c r="AI8" s="78" t="s">
        <v>2</v>
      </c>
      <c r="AJ8" s="79" t="s">
        <v>3</v>
      </c>
      <c r="AK8" s="77" t="s">
        <v>4</v>
      </c>
      <c r="AL8" s="78" t="s">
        <v>2</v>
      </c>
      <c r="AM8" s="79" t="s">
        <v>3</v>
      </c>
      <c r="AN8" s="80" t="s">
        <v>4</v>
      </c>
    </row>
    <row r="9" spans="2:40" ht="13.5">
      <c r="B9" s="87"/>
      <c r="C9" s="88" t="s">
        <v>5</v>
      </c>
      <c r="D9" s="88"/>
      <c r="E9" s="117">
        <v>5011</v>
      </c>
      <c r="F9" s="118">
        <v>85693</v>
      </c>
      <c r="G9" s="119">
        <v>2994086700</v>
      </c>
      <c r="H9" s="117">
        <v>4755</v>
      </c>
      <c r="I9" s="118">
        <v>81168</v>
      </c>
      <c r="J9" s="119">
        <v>2764288220</v>
      </c>
      <c r="K9" s="117">
        <v>4716</v>
      </c>
      <c r="L9" s="118">
        <v>83640</v>
      </c>
      <c r="M9" s="119">
        <v>2842056080</v>
      </c>
      <c r="N9" s="117">
        <v>4898</v>
      </c>
      <c r="O9" s="118">
        <v>82358</v>
      </c>
      <c r="P9" s="119">
        <v>2882619620</v>
      </c>
      <c r="Q9" s="117"/>
      <c r="R9" s="118"/>
      <c r="S9" s="119"/>
      <c r="T9" s="117"/>
      <c r="U9" s="118"/>
      <c r="V9" s="119"/>
      <c r="W9" s="117"/>
      <c r="X9" s="118"/>
      <c r="Y9" s="119"/>
      <c r="Z9" s="117"/>
      <c r="AA9" s="118"/>
      <c r="AB9" s="119"/>
      <c r="AC9" s="117"/>
      <c r="AD9" s="118"/>
      <c r="AE9" s="119"/>
      <c r="AF9" s="117"/>
      <c r="AG9" s="118"/>
      <c r="AH9" s="119"/>
      <c r="AI9" s="117"/>
      <c r="AJ9" s="118"/>
      <c r="AK9" s="119"/>
      <c r="AL9" s="117"/>
      <c r="AM9" s="118"/>
      <c r="AN9" s="120"/>
    </row>
    <row r="10" spans="2:40" ht="13.5">
      <c r="B10" s="83"/>
      <c r="C10" s="65" t="s">
        <v>6</v>
      </c>
      <c r="D10" s="20"/>
      <c r="E10" s="121">
        <v>160423</v>
      </c>
      <c r="F10" s="122">
        <v>225969</v>
      </c>
      <c r="G10" s="123">
        <v>2444563120</v>
      </c>
      <c r="H10" s="121">
        <v>159121</v>
      </c>
      <c r="I10" s="122">
        <v>222325</v>
      </c>
      <c r="J10" s="123">
        <v>2311451900</v>
      </c>
      <c r="K10" s="121">
        <v>150253</v>
      </c>
      <c r="L10" s="122">
        <v>205937</v>
      </c>
      <c r="M10" s="123">
        <v>2233029800</v>
      </c>
      <c r="N10" s="121">
        <v>158850</v>
      </c>
      <c r="O10" s="122">
        <v>222081</v>
      </c>
      <c r="P10" s="123">
        <v>2375964700</v>
      </c>
      <c r="Q10" s="121"/>
      <c r="R10" s="122"/>
      <c r="S10" s="123"/>
      <c r="T10" s="121"/>
      <c r="U10" s="122"/>
      <c r="V10" s="123"/>
      <c r="W10" s="121"/>
      <c r="X10" s="122"/>
      <c r="Y10" s="123"/>
      <c r="Z10" s="121"/>
      <c r="AA10" s="122"/>
      <c r="AB10" s="123"/>
      <c r="AC10" s="121"/>
      <c r="AD10" s="122"/>
      <c r="AE10" s="123"/>
      <c r="AF10" s="121"/>
      <c r="AG10" s="122"/>
      <c r="AH10" s="123"/>
      <c r="AI10" s="121"/>
      <c r="AJ10" s="122"/>
      <c r="AK10" s="123"/>
      <c r="AL10" s="121"/>
      <c r="AM10" s="122"/>
      <c r="AN10" s="124"/>
    </row>
    <row r="11" spans="2:40" ht="13.5">
      <c r="B11" s="83"/>
      <c r="C11" s="395" t="s">
        <v>7</v>
      </c>
      <c r="D11" s="396"/>
      <c r="E11" s="125">
        <v>165434</v>
      </c>
      <c r="F11" s="126">
        <v>311662</v>
      </c>
      <c r="G11" s="127">
        <v>5438649820</v>
      </c>
      <c r="H11" s="125">
        <v>163876</v>
      </c>
      <c r="I11" s="126">
        <v>303493</v>
      </c>
      <c r="J11" s="127">
        <v>5075740120</v>
      </c>
      <c r="K11" s="125">
        <v>154969</v>
      </c>
      <c r="L11" s="126">
        <v>289577</v>
      </c>
      <c r="M11" s="127">
        <v>5075085880</v>
      </c>
      <c r="N11" s="125">
        <v>163748</v>
      </c>
      <c r="O11" s="126">
        <v>304439</v>
      </c>
      <c r="P11" s="127">
        <v>5258584320</v>
      </c>
      <c r="Q11" s="125"/>
      <c r="R11" s="126"/>
      <c r="S11" s="127"/>
      <c r="T11" s="125"/>
      <c r="U11" s="126"/>
      <c r="V11" s="127"/>
      <c r="W11" s="125"/>
      <c r="X11" s="126"/>
      <c r="Y11" s="127"/>
      <c r="Z11" s="125"/>
      <c r="AA11" s="126"/>
      <c r="AB11" s="127"/>
      <c r="AC11" s="125"/>
      <c r="AD11" s="126"/>
      <c r="AE11" s="127"/>
      <c r="AF11" s="125"/>
      <c r="AG11" s="126"/>
      <c r="AH11" s="127"/>
      <c r="AI11" s="125"/>
      <c r="AJ11" s="126"/>
      <c r="AK11" s="127"/>
      <c r="AL11" s="125"/>
      <c r="AM11" s="126"/>
      <c r="AN11" s="128"/>
    </row>
    <row r="12" spans="2:40" ht="13.5">
      <c r="B12" s="83"/>
      <c r="C12" s="19" t="s">
        <v>8</v>
      </c>
      <c r="D12" s="66"/>
      <c r="E12" s="129">
        <v>31678</v>
      </c>
      <c r="F12" s="130">
        <v>56473</v>
      </c>
      <c r="G12" s="131">
        <v>497865600</v>
      </c>
      <c r="H12" s="129">
        <v>30559</v>
      </c>
      <c r="I12" s="130">
        <v>53486</v>
      </c>
      <c r="J12" s="131">
        <v>465715910</v>
      </c>
      <c r="K12" s="129">
        <v>29163</v>
      </c>
      <c r="L12" s="130">
        <v>49928</v>
      </c>
      <c r="M12" s="131">
        <v>438285650</v>
      </c>
      <c r="N12" s="129">
        <v>32417</v>
      </c>
      <c r="O12" s="130">
        <v>57022</v>
      </c>
      <c r="P12" s="131">
        <v>507052520</v>
      </c>
      <c r="Q12" s="129"/>
      <c r="R12" s="130"/>
      <c r="S12" s="131"/>
      <c r="T12" s="129"/>
      <c r="U12" s="130"/>
      <c r="V12" s="131"/>
      <c r="W12" s="129"/>
      <c r="X12" s="130"/>
      <c r="Y12" s="131"/>
      <c r="Z12" s="129"/>
      <c r="AA12" s="130"/>
      <c r="AB12" s="131"/>
      <c r="AC12" s="129"/>
      <c r="AD12" s="130"/>
      <c r="AE12" s="131"/>
      <c r="AF12" s="129"/>
      <c r="AG12" s="130"/>
      <c r="AH12" s="131"/>
      <c r="AI12" s="129"/>
      <c r="AJ12" s="130"/>
      <c r="AK12" s="131"/>
      <c r="AL12" s="129"/>
      <c r="AM12" s="130"/>
      <c r="AN12" s="132"/>
    </row>
    <row r="13" spans="2:40" ht="13.5">
      <c r="B13" s="83" t="s">
        <v>11</v>
      </c>
      <c r="C13" s="397" t="s">
        <v>10</v>
      </c>
      <c r="D13" s="398"/>
      <c r="E13" s="129">
        <v>197112</v>
      </c>
      <c r="F13" s="130">
        <v>368135</v>
      </c>
      <c r="G13" s="131">
        <v>5936515420</v>
      </c>
      <c r="H13" s="129">
        <v>194435</v>
      </c>
      <c r="I13" s="130">
        <v>356979</v>
      </c>
      <c r="J13" s="131">
        <v>5541456030</v>
      </c>
      <c r="K13" s="129">
        <v>184132</v>
      </c>
      <c r="L13" s="130">
        <v>339505</v>
      </c>
      <c r="M13" s="131">
        <v>5513371530</v>
      </c>
      <c r="N13" s="129">
        <v>196165</v>
      </c>
      <c r="O13" s="130">
        <v>361461</v>
      </c>
      <c r="P13" s="131">
        <v>5765636840</v>
      </c>
      <c r="Q13" s="129"/>
      <c r="R13" s="130"/>
      <c r="S13" s="131"/>
      <c r="T13" s="129"/>
      <c r="U13" s="130"/>
      <c r="V13" s="131"/>
      <c r="W13" s="129"/>
      <c r="X13" s="130"/>
      <c r="Y13" s="131"/>
      <c r="Z13" s="129"/>
      <c r="AA13" s="130"/>
      <c r="AB13" s="131"/>
      <c r="AC13" s="129"/>
      <c r="AD13" s="130"/>
      <c r="AE13" s="131"/>
      <c r="AF13" s="129"/>
      <c r="AG13" s="130"/>
      <c r="AH13" s="131"/>
      <c r="AI13" s="129"/>
      <c r="AJ13" s="130"/>
      <c r="AK13" s="131"/>
      <c r="AL13" s="129"/>
      <c r="AM13" s="130"/>
      <c r="AN13" s="132"/>
    </row>
    <row r="14" spans="2:40" ht="13.5">
      <c r="B14" s="83"/>
      <c r="C14" s="24" t="s">
        <v>12</v>
      </c>
      <c r="D14" s="21"/>
      <c r="E14" s="133">
        <v>118760</v>
      </c>
      <c r="F14" s="134">
        <v>138280</v>
      </c>
      <c r="G14" s="135">
        <v>1636279180</v>
      </c>
      <c r="H14" s="133">
        <v>118224</v>
      </c>
      <c r="I14" s="134">
        <v>136827</v>
      </c>
      <c r="J14" s="135">
        <v>1503659820</v>
      </c>
      <c r="K14" s="133">
        <v>111250</v>
      </c>
      <c r="L14" s="134">
        <v>125965</v>
      </c>
      <c r="M14" s="135">
        <v>1384388140</v>
      </c>
      <c r="N14" s="133">
        <v>116698</v>
      </c>
      <c r="O14" s="134">
        <v>133792</v>
      </c>
      <c r="P14" s="135">
        <v>1475626760</v>
      </c>
      <c r="Q14" s="133"/>
      <c r="R14" s="134"/>
      <c r="S14" s="135"/>
      <c r="T14" s="133"/>
      <c r="U14" s="134"/>
      <c r="V14" s="135"/>
      <c r="W14" s="133"/>
      <c r="X14" s="134"/>
      <c r="Y14" s="135"/>
      <c r="Z14" s="133"/>
      <c r="AA14" s="134"/>
      <c r="AB14" s="135"/>
      <c r="AC14" s="133"/>
      <c r="AD14" s="134"/>
      <c r="AE14" s="135"/>
      <c r="AF14" s="133"/>
      <c r="AG14" s="134"/>
      <c r="AH14" s="135"/>
      <c r="AI14" s="133"/>
      <c r="AJ14" s="134"/>
      <c r="AK14" s="135"/>
      <c r="AL14" s="133"/>
      <c r="AM14" s="134"/>
      <c r="AN14" s="136"/>
    </row>
    <row r="15" spans="2:40" ht="13.5">
      <c r="B15" s="83"/>
      <c r="C15" s="70" t="s">
        <v>13</v>
      </c>
      <c r="D15" s="68"/>
      <c r="E15" s="125">
        <v>441</v>
      </c>
      <c r="F15" s="126">
        <v>3379</v>
      </c>
      <c r="G15" s="127">
        <v>38107720</v>
      </c>
      <c r="H15" s="125">
        <v>438</v>
      </c>
      <c r="I15" s="126">
        <v>3218</v>
      </c>
      <c r="J15" s="127">
        <v>36726880</v>
      </c>
      <c r="K15" s="125">
        <v>408</v>
      </c>
      <c r="L15" s="126">
        <v>3077</v>
      </c>
      <c r="M15" s="127">
        <v>34187390</v>
      </c>
      <c r="N15" s="125">
        <v>453</v>
      </c>
      <c r="O15" s="126">
        <v>3459</v>
      </c>
      <c r="P15" s="127">
        <v>38949820</v>
      </c>
      <c r="Q15" s="125"/>
      <c r="R15" s="126"/>
      <c r="S15" s="127"/>
      <c r="T15" s="125"/>
      <c r="U15" s="126"/>
      <c r="V15" s="127"/>
      <c r="W15" s="125"/>
      <c r="X15" s="126"/>
      <c r="Y15" s="127"/>
      <c r="Z15" s="125"/>
      <c r="AA15" s="126"/>
      <c r="AB15" s="127"/>
      <c r="AC15" s="125"/>
      <c r="AD15" s="126"/>
      <c r="AE15" s="127"/>
      <c r="AF15" s="125"/>
      <c r="AG15" s="126"/>
      <c r="AH15" s="127"/>
      <c r="AI15" s="125"/>
      <c r="AJ15" s="126"/>
      <c r="AK15" s="127"/>
      <c r="AL15" s="125"/>
      <c r="AM15" s="126"/>
      <c r="AN15" s="128"/>
    </row>
    <row r="16" spans="2:40" ht="13.5">
      <c r="B16" s="83"/>
      <c r="C16" s="378" t="s">
        <v>14</v>
      </c>
      <c r="D16" s="379"/>
      <c r="E16" s="137">
        <v>316313</v>
      </c>
      <c r="F16" s="138">
        <v>509794</v>
      </c>
      <c r="G16" s="139">
        <v>7610902320</v>
      </c>
      <c r="H16" s="137">
        <v>313097</v>
      </c>
      <c r="I16" s="138">
        <v>497024</v>
      </c>
      <c r="J16" s="139">
        <v>7081842730</v>
      </c>
      <c r="K16" s="137">
        <v>295790</v>
      </c>
      <c r="L16" s="138">
        <v>468547</v>
      </c>
      <c r="M16" s="139">
        <v>6931947060</v>
      </c>
      <c r="N16" s="137">
        <v>313316</v>
      </c>
      <c r="O16" s="138">
        <v>498712</v>
      </c>
      <c r="P16" s="139">
        <v>7280213420</v>
      </c>
      <c r="Q16" s="137"/>
      <c r="R16" s="138"/>
      <c r="S16" s="139"/>
      <c r="T16" s="137"/>
      <c r="U16" s="138"/>
      <c r="V16" s="139"/>
      <c r="W16" s="137"/>
      <c r="X16" s="138"/>
      <c r="Y16" s="139"/>
      <c r="Z16" s="137"/>
      <c r="AA16" s="138"/>
      <c r="AB16" s="139"/>
      <c r="AC16" s="137"/>
      <c r="AD16" s="138"/>
      <c r="AE16" s="139"/>
      <c r="AF16" s="137"/>
      <c r="AG16" s="138"/>
      <c r="AH16" s="139"/>
      <c r="AI16" s="137"/>
      <c r="AJ16" s="138"/>
      <c r="AK16" s="139"/>
      <c r="AL16" s="137"/>
      <c r="AM16" s="138"/>
      <c r="AN16" s="140"/>
    </row>
    <row r="17" spans="2:40" ht="13.5">
      <c r="B17" s="84"/>
      <c r="C17" s="24" t="s">
        <v>15</v>
      </c>
      <c r="D17" s="58"/>
      <c r="E17" s="141">
        <v>4718</v>
      </c>
      <c r="F17" s="142">
        <v>227519</v>
      </c>
      <c r="G17" s="143">
        <v>150788155</v>
      </c>
      <c r="H17" s="141">
        <v>4484</v>
      </c>
      <c r="I17" s="142">
        <v>215682</v>
      </c>
      <c r="J17" s="143">
        <v>142987605</v>
      </c>
      <c r="K17" s="141">
        <v>4473</v>
      </c>
      <c r="L17" s="142">
        <v>224530</v>
      </c>
      <c r="M17" s="143">
        <v>148844811</v>
      </c>
      <c r="N17" s="141">
        <v>4668</v>
      </c>
      <c r="O17" s="142">
        <v>220141</v>
      </c>
      <c r="P17" s="143">
        <v>145994331</v>
      </c>
      <c r="Q17" s="141"/>
      <c r="R17" s="142"/>
      <c r="S17" s="143"/>
      <c r="T17" s="141"/>
      <c r="U17" s="142"/>
      <c r="V17" s="143"/>
      <c r="W17" s="141"/>
      <c r="X17" s="142"/>
      <c r="Y17" s="143"/>
      <c r="Z17" s="141"/>
      <c r="AA17" s="142"/>
      <c r="AB17" s="143"/>
      <c r="AC17" s="141"/>
      <c r="AD17" s="142"/>
      <c r="AE17" s="143"/>
      <c r="AF17" s="141"/>
      <c r="AG17" s="142"/>
      <c r="AH17" s="143"/>
      <c r="AI17" s="141"/>
      <c r="AJ17" s="142"/>
      <c r="AK17" s="143"/>
      <c r="AL17" s="141"/>
      <c r="AM17" s="142"/>
      <c r="AN17" s="144"/>
    </row>
    <row r="18" spans="2:40" ht="13.5">
      <c r="B18" s="84"/>
      <c r="C18" s="20"/>
      <c r="D18" s="21" t="s">
        <v>16</v>
      </c>
      <c r="E18" s="145">
        <v>4703</v>
      </c>
      <c r="F18" s="146">
        <v>227397</v>
      </c>
      <c r="G18" s="147">
        <v>150706941</v>
      </c>
      <c r="H18" s="145">
        <v>4477</v>
      </c>
      <c r="I18" s="146">
        <v>215594</v>
      </c>
      <c r="J18" s="147">
        <v>142929545</v>
      </c>
      <c r="K18" s="145">
        <v>4464</v>
      </c>
      <c r="L18" s="146">
        <v>224397</v>
      </c>
      <c r="M18" s="147">
        <v>148758591</v>
      </c>
      <c r="N18" s="145">
        <v>4655</v>
      </c>
      <c r="O18" s="146">
        <v>220043</v>
      </c>
      <c r="P18" s="147">
        <v>145929833</v>
      </c>
      <c r="Q18" s="145"/>
      <c r="R18" s="146"/>
      <c r="S18" s="147"/>
      <c r="T18" s="145"/>
      <c r="U18" s="146"/>
      <c r="V18" s="147"/>
      <c r="W18" s="145"/>
      <c r="X18" s="146"/>
      <c r="Y18" s="147"/>
      <c r="Z18" s="145"/>
      <c r="AA18" s="146"/>
      <c r="AB18" s="147"/>
      <c r="AC18" s="145"/>
      <c r="AD18" s="146"/>
      <c r="AE18" s="147"/>
      <c r="AF18" s="145"/>
      <c r="AG18" s="146"/>
      <c r="AH18" s="147"/>
      <c r="AI18" s="145"/>
      <c r="AJ18" s="146"/>
      <c r="AK18" s="147"/>
      <c r="AL18" s="145"/>
      <c r="AM18" s="146"/>
      <c r="AN18" s="148"/>
    </row>
    <row r="19" spans="2:40" ht="13.5">
      <c r="B19" s="84"/>
      <c r="C19" s="22"/>
      <c r="D19" s="65" t="s">
        <v>17</v>
      </c>
      <c r="E19" s="149">
        <v>15</v>
      </c>
      <c r="F19" s="130">
        <v>122</v>
      </c>
      <c r="G19" s="131">
        <v>81214</v>
      </c>
      <c r="H19" s="149">
        <v>7</v>
      </c>
      <c r="I19" s="130">
        <v>88</v>
      </c>
      <c r="J19" s="131">
        <v>58060</v>
      </c>
      <c r="K19" s="149">
        <v>9</v>
      </c>
      <c r="L19" s="130">
        <v>133</v>
      </c>
      <c r="M19" s="131">
        <v>86220</v>
      </c>
      <c r="N19" s="149">
        <v>13</v>
      </c>
      <c r="O19" s="130">
        <v>98</v>
      </c>
      <c r="P19" s="131">
        <v>64498</v>
      </c>
      <c r="Q19" s="149"/>
      <c r="R19" s="130"/>
      <c r="S19" s="131"/>
      <c r="T19" s="149"/>
      <c r="U19" s="130"/>
      <c r="V19" s="131"/>
      <c r="W19" s="149"/>
      <c r="X19" s="130"/>
      <c r="Y19" s="131"/>
      <c r="Z19" s="149"/>
      <c r="AA19" s="130"/>
      <c r="AB19" s="131"/>
      <c r="AC19" s="149"/>
      <c r="AD19" s="130"/>
      <c r="AE19" s="131"/>
      <c r="AF19" s="149"/>
      <c r="AG19" s="130"/>
      <c r="AH19" s="131"/>
      <c r="AI19" s="149"/>
      <c r="AJ19" s="130"/>
      <c r="AK19" s="131"/>
      <c r="AL19" s="149"/>
      <c r="AM19" s="130"/>
      <c r="AN19" s="132"/>
    </row>
    <row r="20" spans="2:40" ht="14.25" thickBot="1">
      <c r="B20" s="89"/>
      <c r="C20" s="380" t="s">
        <v>18</v>
      </c>
      <c r="D20" s="381"/>
      <c r="E20" s="150">
        <v>316313</v>
      </c>
      <c r="F20" s="151">
        <v>509794</v>
      </c>
      <c r="G20" s="152">
        <v>7761690475</v>
      </c>
      <c r="H20" s="150">
        <v>313097</v>
      </c>
      <c r="I20" s="151">
        <v>497024</v>
      </c>
      <c r="J20" s="152">
        <v>7224830335</v>
      </c>
      <c r="K20" s="150">
        <v>295790</v>
      </c>
      <c r="L20" s="151">
        <v>468547</v>
      </c>
      <c r="M20" s="152">
        <v>7080791871</v>
      </c>
      <c r="N20" s="150">
        <v>313316</v>
      </c>
      <c r="O20" s="151">
        <v>498712</v>
      </c>
      <c r="P20" s="152">
        <v>7426207751</v>
      </c>
      <c r="Q20" s="150"/>
      <c r="R20" s="151"/>
      <c r="S20" s="152"/>
      <c r="T20" s="150"/>
      <c r="U20" s="151"/>
      <c r="V20" s="152"/>
      <c r="W20" s="150"/>
      <c r="X20" s="151"/>
      <c r="Y20" s="152"/>
      <c r="Z20" s="150"/>
      <c r="AA20" s="151"/>
      <c r="AB20" s="152"/>
      <c r="AC20" s="150"/>
      <c r="AD20" s="151"/>
      <c r="AE20" s="152"/>
      <c r="AF20" s="150"/>
      <c r="AG20" s="151"/>
      <c r="AH20" s="152"/>
      <c r="AI20" s="150"/>
      <c r="AJ20" s="151"/>
      <c r="AK20" s="152"/>
      <c r="AL20" s="150"/>
      <c r="AM20" s="151"/>
      <c r="AN20" s="153"/>
    </row>
    <row r="21" spans="2:40" ht="13.5">
      <c r="B21" s="85"/>
      <c r="C21" s="32" t="s">
        <v>5</v>
      </c>
      <c r="D21" s="32"/>
      <c r="E21" s="154" t="s">
        <v>109</v>
      </c>
      <c r="F21" s="155" t="s">
        <v>109</v>
      </c>
      <c r="G21" s="156" t="s">
        <v>109</v>
      </c>
      <c r="H21" s="117" t="s">
        <v>109</v>
      </c>
      <c r="I21" s="118" t="s">
        <v>109</v>
      </c>
      <c r="J21" s="351" t="s">
        <v>109</v>
      </c>
      <c r="K21" s="154" t="s">
        <v>109</v>
      </c>
      <c r="L21" s="155" t="s">
        <v>109</v>
      </c>
      <c r="M21" s="156" t="s">
        <v>109</v>
      </c>
      <c r="N21" s="154" t="s">
        <v>109</v>
      </c>
      <c r="O21" s="155" t="s">
        <v>109</v>
      </c>
      <c r="P21" s="156" t="s">
        <v>109</v>
      </c>
      <c r="Q21" s="154"/>
      <c r="R21" s="155"/>
      <c r="S21" s="156"/>
      <c r="T21" s="154"/>
      <c r="U21" s="155"/>
      <c r="V21" s="156"/>
      <c r="W21" s="154"/>
      <c r="X21" s="155"/>
      <c r="Y21" s="156"/>
      <c r="Z21" s="154"/>
      <c r="AA21" s="155"/>
      <c r="AB21" s="156"/>
      <c r="AC21" s="154"/>
      <c r="AD21" s="155"/>
      <c r="AE21" s="156"/>
      <c r="AF21" s="154"/>
      <c r="AG21" s="155"/>
      <c r="AH21" s="156"/>
      <c r="AI21" s="154"/>
      <c r="AJ21" s="155"/>
      <c r="AK21" s="156"/>
      <c r="AL21" s="154"/>
      <c r="AM21" s="155"/>
      <c r="AN21" s="157"/>
    </row>
    <row r="22" spans="2:40" ht="13.5">
      <c r="B22" s="85"/>
      <c r="C22" s="71" t="s">
        <v>6</v>
      </c>
      <c r="D22" s="31"/>
      <c r="E22" s="121" t="s">
        <v>109</v>
      </c>
      <c r="F22" s="122" t="s">
        <v>109</v>
      </c>
      <c r="G22" s="123" t="s">
        <v>109</v>
      </c>
      <c r="H22" s="121" t="s">
        <v>109</v>
      </c>
      <c r="I22" s="122" t="s">
        <v>109</v>
      </c>
      <c r="J22" s="352" t="s">
        <v>109</v>
      </c>
      <c r="K22" s="121">
        <v>1</v>
      </c>
      <c r="L22" s="122">
        <v>1</v>
      </c>
      <c r="M22" s="123">
        <v>23470</v>
      </c>
      <c r="N22" s="121">
        <v>-1</v>
      </c>
      <c r="O22" s="122">
        <v>-1</v>
      </c>
      <c r="P22" s="123">
        <v>-23470</v>
      </c>
      <c r="Q22" s="121"/>
      <c r="R22" s="122"/>
      <c r="S22" s="123"/>
      <c r="T22" s="121"/>
      <c r="U22" s="122"/>
      <c r="V22" s="123"/>
      <c r="W22" s="121"/>
      <c r="X22" s="122"/>
      <c r="Y22" s="123"/>
      <c r="Z22" s="121"/>
      <c r="AA22" s="122"/>
      <c r="AB22" s="123"/>
      <c r="AC22" s="121"/>
      <c r="AD22" s="122"/>
      <c r="AE22" s="123"/>
      <c r="AF22" s="121"/>
      <c r="AG22" s="122"/>
      <c r="AH22" s="123"/>
      <c r="AI22" s="121"/>
      <c r="AJ22" s="122"/>
      <c r="AK22" s="123"/>
      <c r="AL22" s="121"/>
      <c r="AM22" s="122"/>
      <c r="AN22" s="124"/>
    </row>
    <row r="23" spans="2:40" ht="13.5">
      <c r="B23" s="85"/>
      <c r="C23" s="370" t="s">
        <v>7</v>
      </c>
      <c r="D23" s="371"/>
      <c r="E23" s="125">
        <v>0</v>
      </c>
      <c r="F23" s="126">
        <v>0</v>
      </c>
      <c r="G23" s="127">
        <v>0</v>
      </c>
      <c r="H23" s="125">
        <v>0</v>
      </c>
      <c r="I23" s="126">
        <v>0</v>
      </c>
      <c r="J23" s="353">
        <v>0</v>
      </c>
      <c r="K23" s="125">
        <v>1</v>
      </c>
      <c r="L23" s="126">
        <v>1</v>
      </c>
      <c r="M23" s="127">
        <v>23470</v>
      </c>
      <c r="N23" s="125">
        <v>-1</v>
      </c>
      <c r="O23" s="126">
        <v>-1</v>
      </c>
      <c r="P23" s="127">
        <v>-23470</v>
      </c>
      <c r="Q23" s="125"/>
      <c r="R23" s="126"/>
      <c r="S23" s="127"/>
      <c r="T23" s="125"/>
      <c r="U23" s="126"/>
      <c r="V23" s="127"/>
      <c r="W23" s="125"/>
      <c r="X23" s="126"/>
      <c r="Y23" s="127"/>
      <c r="Z23" s="125"/>
      <c r="AA23" s="126"/>
      <c r="AB23" s="127"/>
      <c r="AC23" s="125"/>
      <c r="AD23" s="126"/>
      <c r="AE23" s="127"/>
      <c r="AF23" s="125"/>
      <c r="AG23" s="126"/>
      <c r="AH23" s="127"/>
      <c r="AI23" s="125"/>
      <c r="AJ23" s="126"/>
      <c r="AK23" s="127"/>
      <c r="AL23" s="125"/>
      <c r="AM23" s="126"/>
      <c r="AN23" s="128"/>
    </row>
    <row r="24" spans="2:40" ht="13.5">
      <c r="B24" s="85"/>
      <c r="C24" s="23" t="s">
        <v>8</v>
      </c>
      <c r="D24" s="72"/>
      <c r="E24" s="129" t="s">
        <v>109</v>
      </c>
      <c r="F24" s="130">
        <v>1</v>
      </c>
      <c r="G24" s="131">
        <v>18680</v>
      </c>
      <c r="H24" s="129" t="s">
        <v>109</v>
      </c>
      <c r="I24" s="130" t="s">
        <v>109</v>
      </c>
      <c r="J24" s="354">
        <v>-13290</v>
      </c>
      <c r="K24" s="129">
        <v>-1</v>
      </c>
      <c r="L24" s="130">
        <v>-2</v>
      </c>
      <c r="M24" s="131">
        <v>-11700</v>
      </c>
      <c r="N24" s="129" t="s">
        <v>109</v>
      </c>
      <c r="O24" s="130" t="s">
        <v>109</v>
      </c>
      <c r="P24" s="131" t="s">
        <v>109</v>
      </c>
      <c r="Q24" s="129"/>
      <c r="R24" s="130"/>
      <c r="S24" s="131"/>
      <c r="T24" s="129"/>
      <c r="U24" s="130"/>
      <c r="V24" s="131"/>
      <c r="W24" s="129"/>
      <c r="X24" s="130"/>
      <c r="Y24" s="131"/>
      <c r="Z24" s="129"/>
      <c r="AA24" s="130"/>
      <c r="AB24" s="131"/>
      <c r="AC24" s="129"/>
      <c r="AD24" s="130"/>
      <c r="AE24" s="131"/>
      <c r="AF24" s="129"/>
      <c r="AG24" s="130"/>
      <c r="AH24" s="131"/>
      <c r="AI24" s="129"/>
      <c r="AJ24" s="130"/>
      <c r="AK24" s="131"/>
      <c r="AL24" s="129"/>
      <c r="AM24" s="130"/>
      <c r="AN24" s="132"/>
    </row>
    <row r="25" spans="2:40" ht="13.5">
      <c r="B25" s="85" t="s">
        <v>19</v>
      </c>
      <c r="C25" s="372" t="s">
        <v>10</v>
      </c>
      <c r="D25" s="373"/>
      <c r="E25" s="129">
        <v>0</v>
      </c>
      <c r="F25" s="130">
        <v>1</v>
      </c>
      <c r="G25" s="131">
        <v>18680</v>
      </c>
      <c r="H25" s="129">
        <v>0</v>
      </c>
      <c r="I25" s="130">
        <v>0</v>
      </c>
      <c r="J25" s="354">
        <v>-13290</v>
      </c>
      <c r="K25" s="129">
        <v>0</v>
      </c>
      <c r="L25" s="130">
        <v>-1</v>
      </c>
      <c r="M25" s="131">
        <v>11770</v>
      </c>
      <c r="N25" s="129">
        <v>-1</v>
      </c>
      <c r="O25" s="130">
        <v>-1</v>
      </c>
      <c r="P25" s="131">
        <v>-23470</v>
      </c>
      <c r="Q25" s="129"/>
      <c r="R25" s="130"/>
      <c r="S25" s="131"/>
      <c r="T25" s="129"/>
      <c r="U25" s="130"/>
      <c r="V25" s="131"/>
      <c r="W25" s="129"/>
      <c r="X25" s="130"/>
      <c r="Y25" s="131"/>
      <c r="Z25" s="129"/>
      <c r="AA25" s="130"/>
      <c r="AB25" s="131"/>
      <c r="AC25" s="129"/>
      <c r="AD25" s="130"/>
      <c r="AE25" s="131"/>
      <c r="AF25" s="129"/>
      <c r="AG25" s="130"/>
      <c r="AH25" s="131"/>
      <c r="AI25" s="129"/>
      <c r="AJ25" s="130"/>
      <c r="AK25" s="131"/>
      <c r="AL25" s="129"/>
      <c r="AM25" s="130"/>
      <c r="AN25" s="132"/>
    </row>
    <row r="26" spans="2:40" ht="13.5">
      <c r="B26" s="86" t="s">
        <v>20</v>
      </c>
      <c r="C26" s="33" t="s">
        <v>12</v>
      </c>
      <c r="D26" s="34"/>
      <c r="E26" s="133" t="s">
        <v>109</v>
      </c>
      <c r="F26" s="134" t="s">
        <v>109</v>
      </c>
      <c r="G26" s="135" t="s">
        <v>109</v>
      </c>
      <c r="H26" s="133" t="s">
        <v>109</v>
      </c>
      <c r="I26" s="134" t="s">
        <v>109</v>
      </c>
      <c r="J26" s="355" t="s">
        <v>109</v>
      </c>
      <c r="K26" s="133" t="s">
        <v>109</v>
      </c>
      <c r="L26" s="134" t="s">
        <v>109</v>
      </c>
      <c r="M26" s="135" t="s">
        <v>109</v>
      </c>
      <c r="N26" s="133" t="s">
        <v>109</v>
      </c>
      <c r="O26" s="134" t="s">
        <v>109</v>
      </c>
      <c r="P26" s="135" t="s">
        <v>109</v>
      </c>
      <c r="Q26" s="133"/>
      <c r="R26" s="134"/>
      <c r="S26" s="135"/>
      <c r="T26" s="133"/>
      <c r="U26" s="134"/>
      <c r="V26" s="135"/>
      <c r="W26" s="133"/>
      <c r="X26" s="134"/>
      <c r="Y26" s="135"/>
      <c r="Z26" s="133"/>
      <c r="AA26" s="134"/>
      <c r="AB26" s="135"/>
      <c r="AC26" s="133"/>
      <c r="AD26" s="134"/>
      <c r="AE26" s="135"/>
      <c r="AF26" s="133"/>
      <c r="AG26" s="134"/>
      <c r="AH26" s="135"/>
      <c r="AI26" s="133"/>
      <c r="AJ26" s="134"/>
      <c r="AK26" s="135"/>
      <c r="AL26" s="133"/>
      <c r="AM26" s="134"/>
      <c r="AN26" s="136"/>
    </row>
    <row r="27" spans="2:40" ht="13.5">
      <c r="B27" s="85"/>
      <c r="C27" s="73" t="s">
        <v>13</v>
      </c>
      <c r="D27" s="74"/>
      <c r="E27" s="125" t="s">
        <v>109</v>
      </c>
      <c r="F27" s="126" t="s">
        <v>109</v>
      </c>
      <c r="G27" s="127" t="s">
        <v>109</v>
      </c>
      <c r="H27" s="125" t="s">
        <v>109</v>
      </c>
      <c r="I27" s="126" t="s">
        <v>109</v>
      </c>
      <c r="J27" s="353" t="s">
        <v>109</v>
      </c>
      <c r="K27" s="125" t="s">
        <v>109</v>
      </c>
      <c r="L27" s="126" t="s">
        <v>109</v>
      </c>
      <c r="M27" s="127" t="s">
        <v>109</v>
      </c>
      <c r="N27" s="125" t="s">
        <v>109</v>
      </c>
      <c r="O27" s="126" t="s">
        <v>109</v>
      </c>
      <c r="P27" s="127" t="s">
        <v>109</v>
      </c>
      <c r="Q27" s="125"/>
      <c r="R27" s="126"/>
      <c r="S27" s="127"/>
      <c r="T27" s="125"/>
      <c r="U27" s="126"/>
      <c r="V27" s="127"/>
      <c r="W27" s="125"/>
      <c r="X27" s="126"/>
      <c r="Y27" s="127"/>
      <c r="Z27" s="125"/>
      <c r="AA27" s="126"/>
      <c r="AB27" s="127"/>
      <c r="AC27" s="125"/>
      <c r="AD27" s="126"/>
      <c r="AE27" s="127"/>
      <c r="AF27" s="125"/>
      <c r="AG27" s="126"/>
      <c r="AH27" s="127"/>
      <c r="AI27" s="125"/>
      <c r="AJ27" s="126"/>
      <c r="AK27" s="127"/>
      <c r="AL27" s="125"/>
      <c r="AM27" s="126"/>
      <c r="AN27" s="128"/>
    </row>
    <row r="28" spans="2:40" ht="13.5">
      <c r="B28" s="85"/>
      <c r="C28" s="374" t="s">
        <v>14</v>
      </c>
      <c r="D28" s="375"/>
      <c r="E28" s="137">
        <v>0</v>
      </c>
      <c r="F28" s="138">
        <v>1</v>
      </c>
      <c r="G28" s="139">
        <v>18680</v>
      </c>
      <c r="H28" s="137">
        <v>0</v>
      </c>
      <c r="I28" s="138">
        <v>0</v>
      </c>
      <c r="J28" s="356">
        <v>-13290</v>
      </c>
      <c r="K28" s="137">
        <v>0</v>
      </c>
      <c r="L28" s="138">
        <v>-1</v>
      </c>
      <c r="M28" s="139">
        <v>11770</v>
      </c>
      <c r="N28" s="137">
        <v>-1</v>
      </c>
      <c r="O28" s="138">
        <v>-1</v>
      </c>
      <c r="P28" s="139">
        <v>-23470</v>
      </c>
      <c r="Q28" s="137"/>
      <c r="R28" s="138"/>
      <c r="S28" s="139"/>
      <c r="T28" s="137"/>
      <c r="U28" s="138"/>
      <c r="V28" s="139"/>
      <c r="W28" s="137"/>
      <c r="X28" s="138"/>
      <c r="Y28" s="139"/>
      <c r="Z28" s="137"/>
      <c r="AA28" s="138"/>
      <c r="AB28" s="139"/>
      <c r="AC28" s="137"/>
      <c r="AD28" s="138"/>
      <c r="AE28" s="139"/>
      <c r="AF28" s="137"/>
      <c r="AG28" s="138"/>
      <c r="AH28" s="139"/>
      <c r="AI28" s="137"/>
      <c r="AJ28" s="138"/>
      <c r="AK28" s="139"/>
      <c r="AL28" s="137"/>
      <c r="AM28" s="138"/>
      <c r="AN28" s="361"/>
    </row>
    <row r="29" spans="2:40" ht="13.5">
      <c r="B29" s="86"/>
      <c r="C29" s="33" t="s">
        <v>15</v>
      </c>
      <c r="D29" s="69"/>
      <c r="E29" s="141">
        <v>0</v>
      </c>
      <c r="F29" s="142">
        <v>0</v>
      </c>
      <c r="G29" s="143">
        <v>0</v>
      </c>
      <c r="H29" s="141">
        <v>0</v>
      </c>
      <c r="I29" s="142">
        <v>0</v>
      </c>
      <c r="J29" s="357">
        <v>0</v>
      </c>
      <c r="K29" s="141">
        <v>0</v>
      </c>
      <c r="L29" s="142">
        <v>0</v>
      </c>
      <c r="M29" s="143">
        <v>0</v>
      </c>
      <c r="N29" s="141">
        <v>0</v>
      </c>
      <c r="O29" s="142">
        <v>0</v>
      </c>
      <c r="P29" s="143">
        <v>0</v>
      </c>
      <c r="Q29" s="141"/>
      <c r="R29" s="142"/>
      <c r="S29" s="143"/>
      <c r="T29" s="141"/>
      <c r="U29" s="142"/>
      <c r="V29" s="143"/>
      <c r="W29" s="141"/>
      <c r="X29" s="142"/>
      <c r="Y29" s="143"/>
      <c r="Z29" s="141"/>
      <c r="AA29" s="142"/>
      <c r="AB29" s="143"/>
      <c r="AC29" s="141"/>
      <c r="AD29" s="142"/>
      <c r="AE29" s="143"/>
      <c r="AF29" s="141"/>
      <c r="AG29" s="142"/>
      <c r="AH29" s="143"/>
      <c r="AI29" s="141"/>
      <c r="AJ29" s="142"/>
      <c r="AK29" s="143"/>
      <c r="AL29" s="141"/>
      <c r="AM29" s="142"/>
      <c r="AN29" s="362"/>
    </row>
    <row r="30" spans="2:40" ht="13.5">
      <c r="B30" s="86"/>
      <c r="C30" s="31"/>
      <c r="D30" s="34" t="s">
        <v>16</v>
      </c>
      <c r="E30" s="145" t="s">
        <v>109</v>
      </c>
      <c r="F30" s="146" t="s">
        <v>109</v>
      </c>
      <c r="G30" s="147" t="s">
        <v>109</v>
      </c>
      <c r="H30" s="145" t="s">
        <v>109</v>
      </c>
      <c r="I30" s="146" t="s">
        <v>109</v>
      </c>
      <c r="J30" s="350" t="s">
        <v>109</v>
      </c>
      <c r="K30" s="145" t="s">
        <v>109</v>
      </c>
      <c r="L30" s="146" t="s">
        <v>109</v>
      </c>
      <c r="M30" s="147" t="s">
        <v>109</v>
      </c>
      <c r="N30" s="145" t="s">
        <v>109</v>
      </c>
      <c r="O30" s="146" t="s">
        <v>109</v>
      </c>
      <c r="P30" s="147" t="s">
        <v>109</v>
      </c>
      <c r="Q30" s="145"/>
      <c r="R30" s="146"/>
      <c r="S30" s="147"/>
      <c r="T30" s="145"/>
      <c r="U30" s="146"/>
      <c r="V30" s="147"/>
      <c r="W30" s="145"/>
      <c r="X30" s="146"/>
      <c r="Y30" s="147"/>
      <c r="Z30" s="145"/>
      <c r="AA30" s="146"/>
      <c r="AB30" s="147"/>
      <c r="AC30" s="145"/>
      <c r="AD30" s="146"/>
      <c r="AE30" s="147"/>
      <c r="AF30" s="145"/>
      <c r="AG30" s="146"/>
      <c r="AH30" s="147"/>
      <c r="AI30" s="145"/>
      <c r="AJ30" s="146"/>
      <c r="AK30" s="147"/>
      <c r="AL30" s="145"/>
      <c r="AM30" s="146"/>
      <c r="AN30" s="363"/>
    </row>
    <row r="31" spans="2:41" ht="13.5">
      <c r="B31" s="86"/>
      <c r="C31" s="35"/>
      <c r="D31" s="71" t="s">
        <v>17</v>
      </c>
      <c r="E31" s="149" t="s">
        <v>109</v>
      </c>
      <c r="F31" s="130" t="s">
        <v>109</v>
      </c>
      <c r="G31" s="131"/>
      <c r="H31" s="129" t="s">
        <v>109</v>
      </c>
      <c r="I31" s="130" t="s">
        <v>109</v>
      </c>
      <c r="J31" s="354" t="s">
        <v>109</v>
      </c>
      <c r="K31" s="149" t="s">
        <v>109</v>
      </c>
      <c r="L31" s="130" t="s">
        <v>109</v>
      </c>
      <c r="M31" s="131" t="s">
        <v>109</v>
      </c>
      <c r="N31" s="149" t="s">
        <v>109</v>
      </c>
      <c r="O31" s="130" t="s">
        <v>109</v>
      </c>
      <c r="P31" s="131" t="s">
        <v>109</v>
      </c>
      <c r="Q31" s="149"/>
      <c r="R31" s="130"/>
      <c r="S31" s="131"/>
      <c r="T31" s="149"/>
      <c r="U31" s="130"/>
      <c r="V31" s="131"/>
      <c r="W31" s="149"/>
      <c r="X31" s="130"/>
      <c r="Y31" s="131"/>
      <c r="Z31" s="149"/>
      <c r="AA31" s="130"/>
      <c r="AB31" s="131"/>
      <c r="AC31" s="149"/>
      <c r="AD31" s="130"/>
      <c r="AE31" s="131"/>
      <c r="AF31" s="149"/>
      <c r="AG31" s="130"/>
      <c r="AH31" s="131"/>
      <c r="AI31" s="149"/>
      <c r="AJ31" s="130"/>
      <c r="AK31" s="131"/>
      <c r="AL31" s="149"/>
      <c r="AM31" s="130"/>
      <c r="AN31" s="364"/>
      <c r="AO31" s="104"/>
    </row>
    <row r="32" spans="2:40" ht="13.5">
      <c r="B32" s="85"/>
      <c r="C32" s="382" t="s">
        <v>18</v>
      </c>
      <c r="D32" s="383"/>
      <c r="E32" s="133">
        <v>0</v>
      </c>
      <c r="F32" s="134">
        <v>1</v>
      </c>
      <c r="G32" s="135">
        <v>18680</v>
      </c>
      <c r="H32" s="133">
        <v>0</v>
      </c>
      <c r="I32" s="134">
        <v>0</v>
      </c>
      <c r="J32" s="355">
        <v>-13290</v>
      </c>
      <c r="K32" s="133">
        <v>0</v>
      </c>
      <c r="L32" s="138">
        <v>-1</v>
      </c>
      <c r="M32" s="135">
        <v>11770</v>
      </c>
      <c r="N32" s="133">
        <v>-1</v>
      </c>
      <c r="O32" s="134">
        <v>-1</v>
      </c>
      <c r="P32" s="135">
        <v>-23470</v>
      </c>
      <c r="Q32" s="133"/>
      <c r="R32" s="134"/>
      <c r="S32" s="135"/>
      <c r="T32" s="133"/>
      <c r="U32" s="134"/>
      <c r="V32" s="135"/>
      <c r="W32" s="133"/>
      <c r="X32" s="134"/>
      <c r="Y32" s="135"/>
      <c r="Z32" s="133"/>
      <c r="AA32" s="134"/>
      <c r="AB32" s="135"/>
      <c r="AC32" s="133"/>
      <c r="AD32" s="134"/>
      <c r="AE32" s="135"/>
      <c r="AF32" s="133"/>
      <c r="AG32" s="134"/>
      <c r="AH32" s="135"/>
      <c r="AI32" s="133"/>
      <c r="AJ32" s="134"/>
      <c r="AK32" s="135"/>
      <c r="AL32" s="133"/>
      <c r="AM32" s="134"/>
      <c r="AN32" s="365"/>
    </row>
    <row r="33" spans="2:40" ht="13.5">
      <c r="B33" s="81"/>
      <c r="C33" s="60" t="s">
        <v>5</v>
      </c>
      <c r="D33" s="60"/>
      <c r="E33" s="133">
        <v>5011</v>
      </c>
      <c r="F33" s="142">
        <v>85693</v>
      </c>
      <c r="G33" s="343">
        <v>2994086700</v>
      </c>
      <c r="H33" s="133">
        <v>4755</v>
      </c>
      <c r="I33" s="134">
        <v>81168</v>
      </c>
      <c r="J33" s="355">
        <v>2764288220</v>
      </c>
      <c r="K33" s="133">
        <v>4716</v>
      </c>
      <c r="L33" s="155">
        <v>83640</v>
      </c>
      <c r="M33" s="135">
        <v>2842056080</v>
      </c>
      <c r="N33" s="133">
        <v>4898</v>
      </c>
      <c r="O33" s="134">
        <v>82358</v>
      </c>
      <c r="P33" s="135">
        <v>2882619620</v>
      </c>
      <c r="Q33" s="133"/>
      <c r="R33" s="134"/>
      <c r="S33" s="135"/>
      <c r="T33" s="133"/>
      <c r="U33" s="134"/>
      <c r="V33" s="135"/>
      <c r="W33" s="133"/>
      <c r="X33" s="134"/>
      <c r="Y33" s="135"/>
      <c r="Z33" s="133"/>
      <c r="AA33" s="134"/>
      <c r="AB33" s="135"/>
      <c r="AC33" s="133"/>
      <c r="AD33" s="134"/>
      <c r="AE33" s="135"/>
      <c r="AF33" s="133"/>
      <c r="AG33" s="134"/>
      <c r="AH33" s="135"/>
      <c r="AI33" s="133"/>
      <c r="AJ33" s="134"/>
      <c r="AK33" s="135"/>
      <c r="AL33" s="133"/>
      <c r="AM33" s="134"/>
      <c r="AN33" s="365"/>
    </row>
    <row r="34" spans="2:40" ht="13.5">
      <c r="B34" s="82"/>
      <c r="C34" s="61" t="s">
        <v>6</v>
      </c>
      <c r="D34" s="28"/>
      <c r="E34" s="345">
        <v>160423</v>
      </c>
      <c r="F34" s="155">
        <v>225969</v>
      </c>
      <c r="G34" s="156">
        <v>2444563120</v>
      </c>
      <c r="H34" s="121">
        <v>159121</v>
      </c>
      <c r="I34" s="122">
        <v>222325</v>
      </c>
      <c r="J34" s="352">
        <v>2311451900</v>
      </c>
      <c r="K34" s="121">
        <v>150254</v>
      </c>
      <c r="L34" s="122">
        <v>205938</v>
      </c>
      <c r="M34" s="123">
        <v>2233053270</v>
      </c>
      <c r="N34" s="121">
        <v>158849</v>
      </c>
      <c r="O34" s="122">
        <v>222080</v>
      </c>
      <c r="P34" s="123">
        <v>2375941230</v>
      </c>
      <c r="Q34" s="121"/>
      <c r="R34" s="122"/>
      <c r="S34" s="123"/>
      <c r="T34" s="121"/>
      <c r="U34" s="122"/>
      <c r="V34" s="123"/>
      <c r="W34" s="121"/>
      <c r="X34" s="122"/>
      <c r="Y34" s="123"/>
      <c r="Z34" s="121"/>
      <c r="AA34" s="122"/>
      <c r="AB34" s="123"/>
      <c r="AC34" s="121"/>
      <c r="AD34" s="122"/>
      <c r="AE34" s="123"/>
      <c r="AF34" s="121"/>
      <c r="AG34" s="122"/>
      <c r="AH34" s="123"/>
      <c r="AI34" s="121"/>
      <c r="AJ34" s="122"/>
      <c r="AK34" s="123"/>
      <c r="AL34" s="121"/>
      <c r="AM34" s="122"/>
      <c r="AN34" s="366"/>
    </row>
    <row r="35" spans="2:40" ht="13.5">
      <c r="B35" s="82"/>
      <c r="C35" s="387" t="s">
        <v>7</v>
      </c>
      <c r="D35" s="388"/>
      <c r="E35" s="342">
        <v>165434</v>
      </c>
      <c r="F35" s="126">
        <v>311662</v>
      </c>
      <c r="G35" s="344">
        <v>5438649820</v>
      </c>
      <c r="H35" s="125">
        <v>163876</v>
      </c>
      <c r="I35" s="126">
        <v>303493</v>
      </c>
      <c r="J35" s="353">
        <v>5075740120</v>
      </c>
      <c r="K35" s="125">
        <v>154970</v>
      </c>
      <c r="L35" s="126">
        <v>289578</v>
      </c>
      <c r="M35" s="127">
        <v>5075109350</v>
      </c>
      <c r="N35" s="125">
        <v>163747</v>
      </c>
      <c r="O35" s="126">
        <v>304438</v>
      </c>
      <c r="P35" s="127">
        <v>5258560850</v>
      </c>
      <c r="Q35" s="125"/>
      <c r="R35" s="126"/>
      <c r="S35" s="127"/>
      <c r="T35" s="125"/>
      <c r="U35" s="126"/>
      <c r="V35" s="127"/>
      <c r="W35" s="125"/>
      <c r="X35" s="126"/>
      <c r="Y35" s="127"/>
      <c r="Z35" s="125"/>
      <c r="AA35" s="126"/>
      <c r="AB35" s="127"/>
      <c r="AC35" s="125"/>
      <c r="AD35" s="126"/>
      <c r="AE35" s="127"/>
      <c r="AF35" s="125"/>
      <c r="AG35" s="126"/>
      <c r="AH35" s="127"/>
      <c r="AI35" s="125"/>
      <c r="AJ35" s="126"/>
      <c r="AK35" s="127"/>
      <c r="AL35" s="125"/>
      <c r="AM35" s="126"/>
      <c r="AN35" s="367"/>
    </row>
    <row r="36" spans="2:40" ht="13.5">
      <c r="B36" s="82"/>
      <c r="C36" s="26" t="s">
        <v>8</v>
      </c>
      <c r="D36" s="62"/>
      <c r="E36" s="133">
        <v>31678</v>
      </c>
      <c r="F36" s="134">
        <v>56474</v>
      </c>
      <c r="G36" s="135">
        <v>497884280</v>
      </c>
      <c r="H36" s="129">
        <v>30559</v>
      </c>
      <c r="I36" s="130">
        <v>53486</v>
      </c>
      <c r="J36" s="354">
        <v>465702620</v>
      </c>
      <c r="K36" s="129">
        <v>29162</v>
      </c>
      <c r="L36" s="130">
        <v>49926</v>
      </c>
      <c r="M36" s="131">
        <v>438273950</v>
      </c>
      <c r="N36" s="129">
        <v>32417</v>
      </c>
      <c r="O36" s="130">
        <v>57022</v>
      </c>
      <c r="P36" s="131">
        <v>507052520</v>
      </c>
      <c r="Q36" s="129"/>
      <c r="R36" s="130"/>
      <c r="S36" s="131"/>
      <c r="T36" s="129"/>
      <c r="U36" s="130"/>
      <c r="V36" s="131"/>
      <c r="W36" s="129"/>
      <c r="X36" s="130"/>
      <c r="Y36" s="131"/>
      <c r="Z36" s="129"/>
      <c r="AA36" s="130"/>
      <c r="AB36" s="131"/>
      <c r="AC36" s="129"/>
      <c r="AD36" s="130"/>
      <c r="AE36" s="131"/>
      <c r="AF36" s="129"/>
      <c r="AG36" s="130"/>
      <c r="AH36" s="131"/>
      <c r="AI36" s="129"/>
      <c r="AJ36" s="130"/>
      <c r="AK36" s="131"/>
      <c r="AL36" s="129"/>
      <c r="AM36" s="130"/>
      <c r="AN36" s="364"/>
    </row>
    <row r="37" spans="2:40" ht="13.5">
      <c r="B37" s="82" t="s">
        <v>9</v>
      </c>
      <c r="C37" s="389" t="s">
        <v>10</v>
      </c>
      <c r="D37" s="390"/>
      <c r="E37" s="133">
        <v>197112</v>
      </c>
      <c r="F37" s="134">
        <v>368136</v>
      </c>
      <c r="G37" s="135">
        <v>5936534100</v>
      </c>
      <c r="H37" s="129">
        <v>194435</v>
      </c>
      <c r="I37" s="130">
        <v>356979</v>
      </c>
      <c r="J37" s="354">
        <v>5541442740</v>
      </c>
      <c r="K37" s="129">
        <v>184132</v>
      </c>
      <c r="L37" s="130">
        <v>339504</v>
      </c>
      <c r="M37" s="131">
        <v>5513383300</v>
      </c>
      <c r="N37" s="129">
        <v>196164</v>
      </c>
      <c r="O37" s="130">
        <v>361460</v>
      </c>
      <c r="P37" s="131">
        <v>5765613370</v>
      </c>
      <c r="Q37" s="129"/>
      <c r="R37" s="130"/>
      <c r="S37" s="131"/>
      <c r="T37" s="129"/>
      <c r="U37" s="130"/>
      <c r="V37" s="131"/>
      <c r="W37" s="129"/>
      <c r="X37" s="130"/>
      <c r="Y37" s="131"/>
      <c r="Z37" s="129"/>
      <c r="AA37" s="130"/>
      <c r="AB37" s="131"/>
      <c r="AC37" s="129"/>
      <c r="AD37" s="130"/>
      <c r="AE37" s="131"/>
      <c r="AF37" s="129"/>
      <c r="AG37" s="130"/>
      <c r="AH37" s="131"/>
      <c r="AI37" s="129"/>
      <c r="AJ37" s="130"/>
      <c r="AK37" s="131"/>
      <c r="AL37" s="129"/>
      <c r="AM37" s="130"/>
      <c r="AN37" s="364"/>
    </row>
    <row r="38" spans="2:40" ht="13.5">
      <c r="B38" s="82"/>
      <c r="C38" s="60" t="s">
        <v>12</v>
      </c>
      <c r="D38" s="29"/>
      <c r="E38" s="133">
        <v>118760</v>
      </c>
      <c r="F38" s="142">
        <v>138280</v>
      </c>
      <c r="G38" s="135">
        <v>1636279180</v>
      </c>
      <c r="H38" s="133">
        <v>118224</v>
      </c>
      <c r="I38" s="134">
        <v>136827</v>
      </c>
      <c r="J38" s="355">
        <v>1503659820</v>
      </c>
      <c r="K38" s="133">
        <v>111250</v>
      </c>
      <c r="L38" s="134">
        <v>125965</v>
      </c>
      <c r="M38" s="135">
        <v>1384388140</v>
      </c>
      <c r="N38" s="133">
        <v>116698</v>
      </c>
      <c r="O38" s="134">
        <v>133792</v>
      </c>
      <c r="P38" s="135">
        <v>1475626760</v>
      </c>
      <c r="Q38" s="133"/>
      <c r="R38" s="134"/>
      <c r="S38" s="135"/>
      <c r="T38" s="133"/>
      <c r="U38" s="134"/>
      <c r="V38" s="135"/>
      <c r="W38" s="133"/>
      <c r="X38" s="134"/>
      <c r="Y38" s="135"/>
      <c r="Z38" s="133"/>
      <c r="AA38" s="134"/>
      <c r="AB38" s="135"/>
      <c r="AC38" s="133"/>
      <c r="AD38" s="134"/>
      <c r="AE38" s="135"/>
      <c r="AF38" s="133"/>
      <c r="AG38" s="134"/>
      <c r="AH38" s="135"/>
      <c r="AI38" s="133"/>
      <c r="AJ38" s="134"/>
      <c r="AK38" s="135"/>
      <c r="AL38" s="133"/>
      <c r="AM38" s="134"/>
      <c r="AN38" s="365"/>
    </row>
    <row r="39" spans="2:40" ht="13.5">
      <c r="B39" s="82" t="s">
        <v>68</v>
      </c>
      <c r="C39" s="63" t="s">
        <v>13</v>
      </c>
      <c r="D39" s="64"/>
      <c r="E39" s="342">
        <v>441</v>
      </c>
      <c r="F39" s="155">
        <v>3379</v>
      </c>
      <c r="G39" s="344">
        <v>38107720</v>
      </c>
      <c r="H39" s="125">
        <v>438</v>
      </c>
      <c r="I39" s="126">
        <v>3218</v>
      </c>
      <c r="J39" s="353">
        <v>36726880</v>
      </c>
      <c r="K39" s="125">
        <v>408</v>
      </c>
      <c r="L39" s="126">
        <v>3077</v>
      </c>
      <c r="M39" s="127">
        <v>34187390</v>
      </c>
      <c r="N39" s="125">
        <v>453</v>
      </c>
      <c r="O39" s="126">
        <v>3459</v>
      </c>
      <c r="P39" s="127">
        <v>38949820</v>
      </c>
      <c r="Q39" s="125"/>
      <c r="R39" s="126"/>
      <c r="S39" s="127"/>
      <c r="T39" s="125"/>
      <c r="U39" s="126"/>
      <c r="V39" s="127"/>
      <c r="W39" s="125"/>
      <c r="X39" s="126"/>
      <c r="Y39" s="127"/>
      <c r="Z39" s="125"/>
      <c r="AA39" s="126"/>
      <c r="AB39" s="127"/>
      <c r="AC39" s="125"/>
      <c r="AD39" s="126"/>
      <c r="AE39" s="127"/>
      <c r="AF39" s="125"/>
      <c r="AG39" s="126"/>
      <c r="AH39" s="127"/>
      <c r="AI39" s="125"/>
      <c r="AJ39" s="126"/>
      <c r="AK39" s="127"/>
      <c r="AL39" s="125"/>
      <c r="AM39" s="126"/>
      <c r="AN39" s="367"/>
    </row>
    <row r="40" spans="2:40" ht="13.5">
      <c r="B40" s="82" t="s">
        <v>69</v>
      </c>
      <c r="C40" s="391" t="s">
        <v>14</v>
      </c>
      <c r="D40" s="392"/>
      <c r="E40" s="133">
        <v>316313</v>
      </c>
      <c r="F40" s="134">
        <v>509795</v>
      </c>
      <c r="G40" s="135">
        <v>7610921000</v>
      </c>
      <c r="H40" s="137">
        <v>313097</v>
      </c>
      <c r="I40" s="138">
        <v>497024</v>
      </c>
      <c r="J40" s="356">
        <v>7081829440</v>
      </c>
      <c r="K40" s="137">
        <v>295790</v>
      </c>
      <c r="L40" s="138">
        <v>468546</v>
      </c>
      <c r="M40" s="139">
        <v>6931958830</v>
      </c>
      <c r="N40" s="137">
        <v>313315</v>
      </c>
      <c r="O40" s="138">
        <v>498711</v>
      </c>
      <c r="P40" s="139">
        <v>7280189950</v>
      </c>
      <c r="Q40" s="137"/>
      <c r="R40" s="138"/>
      <c r="S40" s="139"/>
      <c r="T40" s="137"/>
      <c r="U40" s="138"/>
      <c r="V40" s="139"/>
      <c r="W40" s="137"/>
      <c r="X40" s="138"/>
      <c r="Y40" s="139"/>
      <c r="Z40" s="137"/>
      <c r="AA40" s="138"/>
      <c r="AB40" s="139"/>
      <c r="AC40" s="137"/>
      <c r="AD40" s="138"/>
      <c r="AE40" s="139"/>
      <c r="AF40" s="137"/>
      <c r="AG40" s="138"/>
      <c r="AH40" s="139"/>
      <c r="AI40" s="137"/>
      <c r="AJ40" s="138"/>
      <c r="AK40" s="139"/>
      <c r="AL40" s="137"/>
      <c r="AM40" s="138"/>
      <c r="AN40" s="361"/>
    </row>
    <row r="41" spans="2:40" ht="13.5">
      <c r="B41" s="82" t="s">
        <v>70</v>
      </c>
      <c r="C41" s="60" t="s">
        <v>15</v>
      </c>
      <c r="D41" s="27"/>
      <c r="E41" s="133">
        <v>4718</v>
      </c>
      <c r="F41" s="134">
        <v>227519</v>
      </c>
      <c r="G41" s="135">
        <v>150788155</v>
      </c>
      <c r="H41" s="141">
        <v>4484</v>
      </c>
      <c r="I41" s="142">
        <v>215682</v>
      </c>
      <c r="J41" s="357">
        <v>142987605</v>
      </c>
      <c r="K41" s="141">
        <v>4473</v>
      </c>
      <c r="L41" s="142">
        <v>224530</v>
      </c>
      <c r="M41" s="143">
        <v>148844811</v>
      </c>
      <c r="N41" s="141">
        <v>4668</v>
      </c>
      <c r="O41" s="142">
        <v>220141</v>
      </c>
      <c r="P41" s="143">
        <v>145994331</v>
      </c>
      <c r="Q41" s="141"/>
      <c r="R41" s="142"/>
      <c r="S41" s="143"/>
      <c r="T41" s="141"/>
      <c r="U41" s="142"/>
      <c r="V41" s="143"/>
      <c r="W41" s="141"/>
      <c r="X41" s="142"/>
      <c r="Y41" s="143"/>
      <c r="Z41" s="141"/>
      <c r="AA41" s="142"/>
      <c r="AB41" s="143"/>
      <c r="AC41" s="141"/>
      <c r="AD41" s="142"/>
      <c r="AE41" s="143"/>
      <c r="AF41" s="141"/>
      <c r="AG41" s="142"/>
      <c r="AH41" s="143"/>
      <c r="AI41" s="141"/>
      <c r="AJ41" s="142"/>
      <c r="AK41" s="143"/>
      <c r="AL41" s="141"/>
      <c r="AM41" s="142"/>
      <c r="AN41" s="362"/>
    </row>
    <row r="42" spans="2:40" ht="13.5">
      <c r="B42" s="82"/>
      <c r="C42" s="28"/>
      <c r="D42" s="29" t="s">
        <v>16</v>
      </c>
      <c r="E42" s="348">
        <v>4703</v>
      </c>
      <c r="F42" s="347">
        <v>227397</v>
      </c>
      <c r="G42" s="346">
        <v>150706941</v>
      </c>
      <c r="H42" s="145">
        <v>4477</v>
      </c>
      <c r="I42" s="146">
        <v>215594</v>
      </c>
      <c r="J42" s="350">
        <v>142929545</v>
      </c>
      <c r="K42" s="145">
        <v>4464</v>
      </c>
      <c r="L42" s="146">
        <v>224397</v>
      </c>
      <c r="M42" s="147">
        <v>148758591</v>
      </c>
      <c r="N42" s="145">
        <v>4655</v>
      </c>
      <c r="O42" s="146">
        <v>220043</v>
      </c>
      <c r="P42" s="147">
        <v>145929833</v>
      </c>
      <c r="Q42" s="145"/>
      <c r="R42" s="146"/>
      <c r="S42" s="147"/>
      <c r="T42" s="145"/>
      <c r="U42" s="146"/>
      <c r="V42" s="147"/>
      <c r="W42" s="145"/>
      <c r="X42" s="146"/>
      <c r="Y42" s="147"/>
      <c r="Z42" s="145"/>
      <c r="AA42" s="146"/>
      <c r="AB42" s="147"/>
      <c r="AC42" s="145"/>
      <c r="AD42" s="146"/>
      <c r="AE42" s="147"/>
      <c r="AF42" s="145"/>
      <c r="AG42" s="146"/>
      <c r="AH42" s="147"/>
      <c r="AI42" s="145"/>
      <c r="AJ42" s="146"/>
      <c r="AK42" s="147"/>
      <c r="AL42" s="145"/>
      <c r="AM42" s="146"/>
      <c r="AN42" s="363"/>
    </row>
    <row r="43" spans="2:40" ht="13.5">
      <c r="B43" s="82"/>
      <c r="C43" s="30"/>
      <c r="D43" s="61" t="s">
        <v>17</v>
      </c>
      <c r="E43" s="342">
        <v>15</v>
      </c>
      <c r="F43" s="126">
        <v>122</v>
      </c>
      <c r="G43" s="156">
        <v>81214</v>
      </c>
      <c r="H43" s="129">
        <v>7</v>
      </c>
      <c r="I43" s="130">
        <v>88</v>
      </c>
      <c r="J43" s="354">
        <v>58060</v>
      </c>
      <c r="K43" s="149">
        <v>9</v>
      </c>
      <c r="L43" s="130">
        <v>133</v>
      </c>
      <c r="M43" s="131">
        <v>86220</v>
      </c>
      <c r="N43" s="149">
        <v>13</v>
      </c>
      <c r="O43" s="130">
        <v>98</v>
      </c>
      <c r="P43" s="131">
        <v>64498</v>
      </c>
      <c r="Q43" s="149"/>
      <c r="R43" s="130"/>
      <c r="S43" s="131"/>
      <c r="T43" s="149"/>
      <c r="U43" s="130"/>
      <c r="V43" s="131"/>
      <c r="W43" s="149"/>
      <c r="X43" s="130"/>
      <c r="Y43" s="131"/>
      <c r="Z43" s="149"/>
      <c r="AA43" s="130"/>
      <c r="AB43" s="131"/>
      <c r="AC43" s="149"/>
      <c r="AD43" s="130"/>
      <c r="AE43" s="131"/>
      <c r="AF43" s="149"/>
      <c r="AG43" s="130"/>
      <c r="AH43" s="131"/>
      <c r="AI43" s="149"/>
      <c r="AJ43" s="130"/>
      <c r="AK43" s="131"/>
      <c r="AL43" s="149"/>
      <c r="AM43" s="130"/>
      <c r="AN43" s="364"/>
    </row>
    <row r="44" spans="2:40" ht="14.25" thickBot="1">
      <c r="B44" s="82"/>
      <c r="C44" s="393" t="s">
        <v>18</v>
      </c>
      <c r="D44" s="394"/>
      <c r="E44" s="133">
        <v>316313</v>
      </c>
      <c r="F44" s="134">
        <v>509795</v>
      </c>
      <c r="G44" s="135">
        <v>7761709155</v>
      </c>
      <c r="H44" s="133">
        <v>313097</v>
      </c>
      <c r="I44" s="134">
        <v>497024</v>
      </c>
      <c r="J44" s="355">
        <v>7224817045</v>
      </c>
      <c r="K44" s="133">
        <v>295790</v>
      </c>
      <c r="L44" s="134">
        <v>468546</v>
      </c>
      <c r="M44" s="135">
        <v>7080803641</v>
      </c>
      <c r="N44" s="133">
        <v>313315</v>
      </c>
      <c r="O44" s="134">
        <v>498711</v>
      </c>
      <c r="P44" s="135">
        <v>7426184281</v>
      </c>
      <c r="Q44" s="133"/>
      <c r="R44" s="134"/>
      <c r="S44" s="135"/>
      <c r="T44" s="133"/>
      <c r="U44" s="134"/>
      <c r="V44" s="135"/>
      <c r="W44" s="133"/>
      <c r="X44" s="134"/>
      <c r="Y44" s="135"/>
      <c r="Z44" s="133"/>
      <c r="AA44" s="134"/>
      <c r="AB44" s="135"/>
      <c r="AC44" s="133"/>
      <c r="AD44" s="134"/>
      <c r="AE44" s="135"/>
      <c r="AF44" s="133"/>
      <c r="AG44" s="134"/>
      <c r="AH44" s="135"/>
      <c r="AI44" s="133"/>
      <c r="AJ44" s="134"/>
      <c r="AK44" s="135"/>
      <c r="AL44" s="133"/>
      <c r="AM44" s="134"/>
      <c r="AN44" s="365"/>
    </row>
    <row r="45" spans="2:40" ht="13.5">
      <c r="B45" s="90"/>
      <c r="C45" s="91" t="s">
        <v>5</v>
      </c>
      <c r="D45" s="91"/>
      <c r="E45" s="117"/>
      <c r="F45" s="118"/>
      <c r="G45" s="119"/>
      <c r="H45" s="117"/>
      <c r="I45" s="118"/>
      <c r="J45" s="349"/>
      <c r="K45" s="117" t="s">
        <v>109</v>
      </c>
      <c r="L45" s="118" t="s">
        <v>109</v>
      </c>
      <c r="M45" s="119" t="s">
        <v>109</v>
      </c>
      <c r="N45" s="117" t="s">
        <v>109</v>
      </c>
      <c r="O45" s="118" t="s">
        <v>109</v>
      </c>
      <c r="P45" s="119" t="s">
        <v>109</v>
      </c>
      <c r="Q45" s="117"/>
      <c r="R45" s="118"/>
      <c r="S45" s="119"/>
      <c r="T45" s="117"/>
      <c r="U45" s="118"/>
      <c r="V45" s="119"/>
      <c r="W45" s="117"/>
      <c r="X45" s="118"/>
      <c r="Y45" s="119"/>
      <c r="Z45" s="117"/>
      <c r="AA45" s="118"/>
      <c r="AB45" s="119"/>
      <c r="AC45" s="117"/>
      <c r="AD45" s="118"/>
      <c r="AE45" s="119"/>
      <c r="AF45" s="117"/>
      <c r="AG45" s="118"/>
      <c r="AH45" s="119"/>
      <c r="AI45" s="117"/>
      <c r="AJ45" s="118"/>
      <c r="AK45" s="119"/>
      <c r="AL45" s="117"/>
      <c r="AM45" s="118"/>
      <c r="AN45" s="368"/>
    </row>
    <row r="46" spans="2:40" ht="13.5">
      <c r="B46" s="85"/>
      <c r="C46" s="71" t="s">
        <v>6</v>
      </c>
      <c r="D46" s="31"/>
      <c r="E46" s="121"/>
      <c r="F46" s="122"/>
      <c r="G46" s="123"/>
      <c r="H46" s="121"/>
      <c r="I46" s="122"/>
      <c r="J46" s="352"/>
      <c r="K46" s="121">
        <v>1</v>
      </c>
      <c r="L46" s="122">
        <v>1</v>
      </c>
      <c r="M46" s="123">
        <v>23470</v>
      </c>
      <c r="N46" s="121">
        <v>-1</v>
      </c>
      <c r="O46" s="122">
        <v>-1</v>
      </c>
      <c r="P46" s="123">
        <v>-23470</v>
      </c>
      <c r="Q46" s="121"/>
      <c r="R46" s="122"/>
      <c r="S46" s="123"/>
      <c r="T46" s="121"/>
      <c r="U46" s="122"/>
      <c r="V46" s="123"/>
      <c r="W46" s="121"/>
      <c r="X46" s="122"/>
      <c r="Y46" s="123"/>
      <c r="Z46" s="121"/>
      <c r="AA46" s="122"/>
      <c r="AB46" s="123"/>
      <c r="AC46" s="121"/>
      <c r="AD46" s="122"/>
      <c r="AE46" s="123"/>
      <c r="AF46" s="121"/>
      <c r="AG46" s="122"/>
      <c r="AH46" s="123"/>
      <c r="AI46" s="121"/>
      <c r="AJ46" s="122"/>
      <c r="AK46" s="123"/>
      <c r="AL46" s="121"/>
      <c r="AM46" s="122"/>
      <c r="AN46" s="366"/>
    </row>
    <row r="47" spans="2:40" ht="13.5">
      <c r="B47" s="85"/>
      <c r="C47" s="370" t="s">
        <v>7</v>
      </c>
      <c r="D47" s="371"/>
      <c r="E47" s="125"/>
      <c r="F47" s="126"/>
      <c r="G47" s="127"/>
      <c r="H47" s="125"/>
      <c r="I47" s="126"/>
      <c r="J47" s="353"/>
      <c r="K47" s="125">
        <v>1</v>
      </c>
      <c r="L47" s="126">
        <v>1</v>
      </c>
      <c r="M47" s="127">
        <v>23470</v>
      </c>
      <c r="N47" s="125">
        <v>-1</v>
      </c>
      <c r="O47" s="126">
        <v>-1</v>
      </c>
      <c r="P47" s="127">
        <v>-23470</v>
      </c>
      <c r="Q47" s="125"/>
      <c r="R47" s="126"/>
      <c r="S47" s="127"/>
      <c r="T47" s="125"/>
      <c r="U47" s="126"/>
      <c r="V47" s="127"/>
      <c r="W47" s="125"/>
      <c r="X47" s="126"/>
      <c r="Y47" s="127"/>
      <c r="Z47" s="125"/>
      <c r="AA47" s="126"/>
      <c r="AB47" s="127"/>
      <c r="AC47" s="125"/>
      <c r="AD47" s="126"/>
      <c r="AE47" s="127"/>
      <c r="AF47" s="125"/>
      <c r="AG47" s="126"/>
      <c r="AH47" s="127"/>
      <c r="AI47" s="125"/>
      <c r="AJ47" s="126"/>
      <c r="AK47" s="127"/>
      <c r="AL47" s="125"/>
      <c r="AM47" s="126"/>
      <c r="AN47" s="367"/>
    </row>
    <row r="48" spans="2:40" ht="13.5">
      <c r="B48" s="85"/>
      <c r="C48" s="23" t="s">
        <v>8</v>
      </c>
      <c r="D48" s="72"/>
      <c r="E48" s="129"/>
      <c r="F48" s="130"/>
      <c r="G48" s="131"/>
      <c r="H48" s="129"/>
      <c r="I48" s="130"/>
      <c r="J48" s="354"/>
      <c r="K48" s="129" t="s">
        <v>109</v>
      </c>
      <c r="L48" s="130" t="s">
        <v>109</v>
      </c>
      <c r="M48" s="131" t="s">
        <v>109</v>
      </c>
      <c r="N48" s="129" t="s">
        <v>109</v>
      </c>
      <c r="O48" s="130" t="s">
        <v>109</v>
      </c>
      <c r="P48" s="131" t="s">
        <v>109</v>
      </c>
      <c r="Q48" s="129"/>
      <c r="R48" s="130"/>
      <c r="S48" s="131"/>
      <c r="T48" s="129"/>
      <c r="U48" s="130"/>
      <c r="V48" s="131"/>
      <c r="W48" s="129"/>
      <c r="X48" s="130"/>
      <c r="Y48" s="131"/>
      <c r="Z48" s="129"/>
      <c r="AA48" s="130"/>
      <c r="AB48" s="131"/>
      <c r="AC48" s="129"/>
      <c r="AD48" s="130"/>
      <c r="AE48" s="131"/>
      <c r="AF48" s="129"/>
      <c r="AG48" s="130"/>
      <c r="AH48" s="131"/>
      <c r="AI48" s="129"/>
      <c r="AJ48" s="130"/>
      <c r="AK48" s="131"/>
      <c r="AL48" s="129"/>
      <c r="AM48" s="130"/>
      <c r="AN48" s="364"/>
    </row>
    <row r="49" spans="2:40" ht="13.5">
      <c r="B49" s="85" t="s">
        <v>19</v>
      </c>
      <c r="C49" s="372" t="s">
        <v>10</v>
      </c>
      <c r="D49" s="373"/>
      <c r="E49" s="129"/>
      <c r="F49" s="130"/>
      <c r="G49" s="131"/>
      <c r="H49" s="129"/>
      <c r="I49" s="130"/>
      <c r="J49" s="354"/>
      <c r="K49" s="129">
        <v>1</v>
      </c>
      <c r="L49" s="130">
        <v>1</v>
      </c>
      <c r="M49" s="131">
        <v>23470</v>
      </c>
      <c r="N49" s="129">
        <v>-1</v>
      </c>
      <c r="O49" s="130">
        <v>-1</v>
      </c>
      <c r="P49" s="131">
        <v>-23470</v>
      </c>
      <c r="Q49" s="129"/>
      <c r="R49" s="130"/>
      <c r="S49" s="131"/>
      <c r="T49" s="129"/>
      <c r="U49" s="130"/>
      <c r="V49" s="131"/>
      <c r="W49" s="129"/>
      <c r="X49" s="130"/>
      <c r="Y49" s="13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1"/>
      <c r="AL49" s="129"/>
      <c r="AM49" s="130"/>
      <c r="AN49" s="364"/>
    </row>
    <row r="50" spans="2:40" ht="13.5">
      <c r="B50" s="86" t="s">
        <v>21</v>
      </c>
      <c r="C50" s="33" t="s">
        <v>12</v>
      </c>
      <c r="D50" s="34"/>
      <c r="E50" s="133"/>
      <c r="F50" s="134"/>
      <c r="G50" s="135"/>
      <c r="H50" s="133"/>
      <c r="I50" s="134"/>
      <c r="J50" s="355"/>
      <c r="K50" s="133" t="s">
        <v>109</v>
      </c>
      <c r="L50" s="134" t="s">
        <v>109</v>
      </c>
      <c r="M50" s="135" t="s">
        <v>109</v>
      </c>
      <c r="N50" s="133" t="s">
        <v>109</v>
      </c>
      <c r="O50" s="134" t="s">
        <v>109</v>
      </c>
      <c r="P50" s="135" t="s">
        <v>109</v>
      </c>
      <c r="Q50" s="133"/>
      <c r="R50" s="134"/>
      <c r="S50" s="135"/>
      <c r="T50" s="133"/>
      <c r="U50" s="134"/>
      <c r="V50" s="135"/>
      <c r="W50" s="133"/>
      <c r="X50" s="134"/>
      <c r="Y50" s="135"/>
      <c r="Z50" s="133"/>
      <c r="AA50" s="134"/>
      <c r="AB50" s="135"/>
      <c r="AC50" s="133"/>
      <c r="AD50" s="134"/>
      <c r="AE50" s="135"/>
      <c r="AF50" s="133"/>
      <c r="AG50" s="134"/>
      <c r="AH50" s="135"/>
      <c r="AI50" s="133"/>
      <c r="AJ50" s="134"/>
      <c r="AK50" s="135"/>
      <c r="AL50" s="133"/>
      <c r="AM50" s="134"/>
      <c r="AN50" s="362"/>
    </row>
    <row r="51" spans="2:40" ht="13.5">
      <c r="B51" s="85"/>
      <c r="C51" s="73" t="s">
        <v>13</v>
      </c>
      <c r="D51" s="74"/>
      <c r="E51" s="125"/>
      <c r="F51" s="126"/>
      <c r="G51" s="127"/>
      <c r="H51" s="125"/>
      <c r="I51" s="126"/>
      <c r="J51" s="353"/>
      <c r="K51" s="125" t="s">
        <v>109</v>
      </c>
      <c r="L51" s="126" t="s">
        <v>109</v>
      </c>
      <c r="M51" s="127" t="s">
        <v>109</v>
      </c>
      <c r="N51" s="125" t="s">
        <v>109</v>
      </c>
      <c r="O51" s="126" t="s">
        <v>109</v>
      </c>
      <c r="P51" s="127" t="s">
        <v>109</v>
      </c>
      <c r="Q51" s="125"/>
      <c r="R51" s="126"/>
      <c r="S51" s="127"/>
      <c r="T51" s="125"/>
      <c r="U51" s="126"/>
      <c r="V51" s="127"/>
      <c r="W51" s="125"/>
      <c r="X51" s="126"/>
      <c r="Y51" s="127"/>
      <c r="Z51" s="125"/>
      <c r="AA51" s="126"/>
      <c r="AB51" s="127"/>
      <c r="AC51" s="125"/>
      <c r="AD51" s="126"/>
      <c r="AE51" s="127"/>
      <c r="AF51" s="125"/>
      <c r="AG51" s="126"/>
      <c r="AH51" s="127"/>
      <c r="AI51" s="125"/>
      <c r="AJ51" s="126"/>
      <c r="AK51" s="127"/>
      <c r="AL51" s="125"/>
      <c r="AM51" s="126"/>
      <c r="AN51" s="128"/>
    </row>
    <row r="52" spans="2:40" ht="13.5">
      <c r="B52" s="85"/>
      <c r="C52" s="374" t="s">
        <v>14</v>
      </c>
      <c r="D52" s="375"/>
      <c r="E52" s="137"/>
      <c r="F52" s="138"/>
      <c r="G52" s="139"/>
      <c r="H52" s="137"/>
      <c r="I52" s="138"/>
      <c r="J52" s="356"/>
      <c r="K52" s="137">
        <v>1</v>
      </c>
      <c r="L52" s="138">
        <v>1</v>
      </c>
      <c r="M52" s="139">
        <v>23470</v>
      </c>
      <c r="N52" s="137">
        <v>-1</v>
      </c>
      <c r="O52" s="138">
        <v>-1</v>
      </c>
      <c r="P52" s="139">
        <v>-23470</v>
      </c>
      <c r="Q52" s="137"/>
      <c r="R52" s="138"/>
      <c r="S52" s="139"/>
      <c r="T52" s="137"/>
      <c r="U52" s="138"/>
      <c r="V52" s="139"/>
      <c r="W52" s="137"/>
      <c r="X52" s="138"/>
      <c r="Y52" s="139"/>
      <c r="Z52" s="137"/>
      <c r="AA52" s="138"/>
      <c r="AB52" s="139"/>
      <c r="AC52" s="137"/>
      <c r="AD52" s="138"/>
      <c r="AE52" s="139"/>
      <c r="AF52" s="137"/>
      <c r="AG52" s="138"/>
      <c r="AH52" s="139"/>
      <c r="AI52" s="137"/>
      <c r="AJ52" s="138"/>
      <c r="AK52" s="139"/>
      <c r="AL52" s="137"/>
      <c r="AM52" s="138"/>
      <c r="AN52" s="140"/>
    </row>
    <row r="53" spans="2:40" ht="13.5">
      <c r="B53" s="86"/>
      <c r="C53" s="33" t="s">
        <v>15</v>
      </c>
      <c r="D53" s="69"/>
      <c r="E53" s="141"/>
      <c r="F53" s="142"/>
      <c r="G53" s="143"/>
      <c r="H53" s="141"/>
      <c r="I53" s="142"/>
      <c r="J53" s="357"/>
      <c r="K53" s="141">
        <v>0</v>
      </c>
      <c r="L53" s="142">
        <v>0</v>
      </c>
      <c r="M53" s="143">
        <v>0</v>
      </c>
      <c r="N53" s="141">
        <v>0</v>
      </c>
      <c r="O53" s="142">
        <v>0</v>
      </c>
      <c r="P53" s="143">
        <v>0</v>
      </c>
      <c r="Q53" s="141"/>
      <c r="R53" s="142"/>
      <c r="S53" s="143"/>
      <c r="T53" s="141"/>
      <c r="U53" s="142"/>
      <c r="V53" s="143"/>
      <c r="W53" s="141"/>
      <c r="X53" s="142"/>
      <c r="Y53" s="143"/>
      <c r="Z53" s="141"/>
      <c r="AA53" s="142"/>
      <c r="AB53" s="143"/>
      <c r="AC53" s="141"/>
      <c r="AD53" s="142"/>
      <c r="AE53" s="143"/>
      <c r="AF53" s="141"/>
      <c r="AG53" s="142"/>
      <c r="AH53" s="143"/>
      <c r="AI53" s="141"/>
      <c r="AJ53" s="142"/>
      <c r="AK53" s="143"/>
      <c r="AL53" s="141"/>
      <c r="AM53" s="142"/>
      <c r="AN53" s="144"/>
    </row>
    <row r="54" spans="2:40" ht="13.5">
      <c r="B54" s="86"/>
      <c r="C54" s="31"/>
      <c r="D54" s="34" t="s">
        <v>16</v>
      </c>
      <c r="E54" s="145"/>
      <c r="F54" s="146"/>
      <c r="G54" s="147"/>
      <c r="H54" s="145"/>
      <c r="I54" s="146"/>
      <c r="J54" s="350"/>
      <c r="K54" s="145" t="s">
        <v>109</v>
      </c>
      <c r="L54" s="146" t="s">
        <v>109</v>
      </c>
      <c r="M54" s="147" t="s">
        <v>109</v>
      </c>
      <c r="N54" s="145" t="s">
        <v>109</v>
      </c>
      <c r="O54" s="146" t="s">
        <v>109</v>
      </c>
      <c r="P54" s="147" t="s">
        <v>109</v>
      </c>
      <c r="Q54" s="145"/>
      <c r="R54" s="146"/>
      <c r="S54" s="147"/>
      <c r="T54" s="145"/>
      <c r="U54" s="146"/>
      <c r="V54" s="147"/>
      <c r="W54" s="145"/>
      <c r="X54" s="146"/>
      <c r="Y54" s="147"/>
      <c r="Z54" s="145"/>
      <c r="AA54" s="146"/>
      <c r="AB54" s="147"/>
      <c r="AC54" s="145"/>
      <c r="AD54" s="146"/>
      <c r="AE54" s="147"/>
      <c r="AF54" s="145"/>
      <c r="AG54" s="146"/>
      <c r="AH54" s="147"/>
      <c r="AI54" s="145"/>
      <c r="AJ54" s="146"/>
      <c r="AK54" s="147"/>
      <c r="AL54" s="145"/>
      <c r="AM54" s="146"/>
      <c r="AN54" s="148"/>
    </row>
    <row r="55" spans="2:40" ht="13.5">
      <c r="B55" s="86"/>
      <c r="C55" s="35"/>
      <c r="D55" s="71" t="s">
        <v>17</v>
      </c>
      <c r="E55" s="149"/>
      <c r="F55" s="130"/>
      <c r="G55" s="131"/>
      <c r="H55" s="129"/>
      <c r="I55" s="130"/>
      <c r="J55" s="354"/>
      <c r="K55" s="149" t="s">
        <v>109</v>
      </c>
      <c r="L55" s="130" t="s">
        <v>109</v>
      </c>
      <c r="M55" s="131" t="s">
        <v>109</v>
      </c>
      <c r="N55" s="149" t="s">
        <v>109</v>
      </c>
      <c r="O55" s="130" t="s">
        <v>109</v>
      </c>
      <c r="P55" s="131" t="s">
        <v>109</v>
      </c>
      <c r="Q55" s="149"/>
      <c r="R55" s="130"/>
      <c r="S55" s="131"/>
      <c r="T55" s="149"/>
      <c r="U55" s="130"/>
      <c r="V55" s="131"/>
      <c r="W55" s="149"/>
      <c r="X55" s="130"/>
      <c r="Y55" s="131"/>
      <c r="Z55" s="149"/>
      <c r="AA55" s="130"/>
      <c r="AB55" s="131"/>
      <c r="AC55" s="149"/>
      <c r="AD55" s="130"/>
      <c r="AE55" s="131"/>
      <c r="AF55" s="149"/>
      <c r="AG55" s="130"/>
      <c r="AH55" s="131"/>
      <c r="AI55" s="149"/>
      <c r="AJ55" s="130"/>
      <c r="AK55" s="131"/>
      <c r="AL55" s="149"/>
      <c r="AM55" s="130"/>
      <c r="AN55" s="132"/>
    </row>
    <row r="56" spans="2:40" ht="14.25" thickBot="1">
      <c r="B56" s="92"/>
      <c r="C56" s="376" t="s">
        <v>18</v>
      </c>
      <c r="D56" s="377"/>
      <c r="E56" s="150">
        <v>0</v>
      </c>
      <c r="F56" s="151">
        <v>0</v>
      </c>
      <c r="G56" s="152">
        <v>0</v>
      </c>
      <c r="H56" s="150">
        <v>0</v>
      </c>
      <c r="I56" s="151">
        <v>0</v>
      </c>
      <c r="J56" s="358">
        <v>0</v>
      </c>
      <c r="K56" s="150">
        <v>1</v>
      </c>
      <c r="L56" s="151">
        <v>1</v>
      </c>
      <c r="M56" s="152">
        <v>23470</v>
      </c>
      <c r="N56" s="150">
        <v>-1</v>
      </c>
      <c r="O56" s="151">
        <v>-1</v>
      </c>
      <c r="P56" s="152">
        <v>-23470</v>
      </c>
      <c r="Q56" s="150"/>
      <c r="R56" s="151"/>
      <c r="S56" s="152"/>
      <c r="T56" s="150"/>
      <c r="U56" s="151"/>
      <c r="V56" s="152"/>
      <c r="W56" s="150"/>
      <c r="X56" s="151"/>
      <c r="Y56" s="152"/>
      <c r="Z56" s="150"/>
      <c r="AA56" s="151"/>
      <c r="AB56" s="152"/>
      <c r="AC56" s="150"/>
      <c r="AD56" s="151"/>
      <c r="AE56" s="152"/>
      <c r="AF56" s="150"/>
      <c r="AG56" s="151"/>
      <c r="AH56" s="152"/>
      <c r="AI56" s="150"/>
      <c r="AJ56" s="151"/>
      <c r="AK56" s="152"/>
      <c r="AL56" s="150"/>
      <c r="AM56" s="151"/>
      <c r="AN56" s="153"/>
    </row>
    <row r="57" spans="2:40" ht="13.5">
      <c r="B57" s="85"/>
      <c r="C57" s="32" t="s">
        <v>5</v>
      </c>
      <c r="D57" s="32"/>
      <c r="E57" s="154"/>
      <c r="F57" s="155"/>
      <c r="G57" s="156"/>
      <c r="H57" s="154"/>
      <c r="I57" s="155"/>
      <c r="J57" s="359"/>
      <c r="K57" s="154" t="s">
        <v>109</v>
      </c>
      <c r="L57" s="155" t="s">
        <v>109</v>
      </c>
      <c r="M57" s="156" t="s">
        <v>109</v>
      </c>
      <c r="N57" s="154"/>
      <c r="O57" s="155"/>
      <c r="P57" s="156"/>
      <c r="Q57" s="154"/>
      <c r="R57" s="155"/>
      <c r="S57" s="156"/>
      <c r="T57" s="154"/>
      <c r="U57" s="155"/>
      <c r="V57" s="156"/>
      <c r="W57" s="154"/>
      <c r="X57" s="155"/>
      <c r="Y57" s="156"/>
      <c r="Z57" s="154"/>
      <c r="AA57" s="155"/>
      <c r="AB57" s="156"/>
      <c r="AC57" s="154"/>
      <c r="AD57" s="155"/>
      <c r="AE57" s="156"/>
      <c r="AF57" s="154"/>
      <c r="AG57" s="155"/>
      <c r="AH57" s="156"/>
      <c r="AI57" s="154"/>
      <c r="AJ57" s="155"/>
      <c r="AK57" s="156"/>
      <c r="AL57" s="154"/>
      <c r="AM57" s="155"/>
      <c r="AN57" s="157"/>
    </row>
    <row r="58" spans="2:40" ht="13.5">
      <c r="B58" s="85"/>
      <c r="C58" s="71" t="s">
        <v>6</v>
      </c>
      <c r="D58" s="31"/>
      <c r="E58" s="121"/>
      <c r="F58" s="122"/>
      <c r="G58" s="123"/>
      <c r="H58" s="121"/>
      <c r="I58" s="122"/>
      <c r="J58" s="352"/>
      <c r="K58" s="121" t="s">
        <v>109</v>
      </c>
      <c r="L58" s="122" t="s">
        <v>109</v>
      </c>
      <c r="M58" s="123" t="s">
        <v>109</v>
      </c>
      <c r="N58" s="121"/>
      <c r="O58" s="122"/>
      <c r="P58" s="123"/>
      <c r="Q58" s="121"/>
      <c r="R58" s="122"/>
      <c r="S58" s="123"/>
      <c r="T58" s="121"/>
      <c r="U58" s="122"/>
      <c r="V58" s="123"/>
      <c r="W58" s="121"/>
      <c r="X58" s="122"/>
      <c r="Y58" s="123"/>
      <c r="Z58" s="121"/>
      <c r="AA58" s="122"/>
      <c r="AB58" s="123"/>
      <c r="AC58" s="121"/>
      <c r="AD58" s="122"/>
      <c r="AE58" s="123"/>
      <c r="AF58" s="121"/>
      <c r="AG58" s="122"/>
      <c r="AH58" s="123"/>
      <c r="AI58" s="121"/>
      <c r="AJ58" s="122"/>
      <c r="AK58" s="123"/>
      <c r="AL58" s="121"/>
      <c r="AM58" s="122"/>
      <c r="AN58" s="124"/>
    </row>
    <row r="59" spans="2:40" ht="13.5">
      <c r="B59" s="85"/>
      <c r="C59" s="370" t="s">
        <v>7</v>
      </c>
      <c r="D59" s="371"/>
      <c r="E59" s="125">
        <v>0</v>
      </c>
      <c r="F59" s="126">
        <v>0</v>
      </c>
      <c r="G59" s="127">
        <v>0</v>
      </c>
      <c r="H59" s="125">
        <v>0</v>
      </c>
      <c r="I59" s="126">
        <v>0</v>
      </c>
      <c r="J59" s="353">
        <v>0</v>
      </c>
      <c r="K59" s="125">
        <v>0</v>
      </c>
      <c r="L59" s="126">
        <v>0</v>
      </c>
      <c r="M59" s="127">
        <v>0</v>
      </c>
      <c r="N59" s="125"/>
      <c r="O59" s="126"/>
      <c r="P59" s="127"/>
      <c r="Q59" s="125"/>
      <c r="R59" s="126"/>
      <c r="S59" s="127"/>
      <c r="T59" s="125"/>
      <c r="U59" s="126"/>
      <c r="V59" s="127"/>
      <c r="W59" s="125"/>
      <c r="X59" s="126"/>
      <c r="Y59" s="127"/>
      <c r="Z59" s="125"/>
      <c r="AA59" s="126"/>
      <c r="AB59" s="127"/>
      <c r="AC59" s="125"/>
      <c r="AD59" s="126"/>
      <c r="AE59" s="127"/>
      <c r="AF59" s="125"/>
      <c r="AG59" s="126"/>
      <c r="AH59" s="127"/>
      <c r="AI59" s="125"/>
      <c r="AJ59" s="126"/>
      <c r="AK59" s="127"/>
      <c r="AL59" s="125"/>
      <c r="AM59" s="126"/>
      <c r="AN59" s="128"/>
    </row>
    <row r="60" spans="2:40" ht="13.5">
      <c r="B60" s="85"/>
      <c r="C60" s="23" t="s">
        <v>8</v>
      </c>
      <c r="D60" s="72"/>
      <c r="E60" s="129"/>
      <c r="F60" s="130">
        <v>1</v>
      </c>
      <c r="G60" s="131">
        <v>18680</v>
      </c>
      <c r="H60" s="129"/>
      <c r="I60" s="130"/>
      <c r="J60" s="354">
        <v>-13290</v>
      </c>
      <c r="K60" s="129">
        <v>-1</v>
      </c>
      <c r="L60" s="130">
        <v>-2</v>
      </c>
      <c r="M60" s="131">
        <v>-11700</v>
      </c>
      <c r="N60" s="129"/>
      <c r="O60" s="130"/>
      <c r="P60" s="131"/>
      <c r="Q60" s="129"/>
      <c r="R60" s="130"/>
      <c r="S60" s="131"/>
      <c r="T60" s="129"/>
      <c r="U60" s="130"/>
      <c r="V60" s="131"/>
      <c r="W60" s="129"/>
      <c r="X60" s="130"/>
      <c r="Y60" s="131"/>
      <c r="Z60" s="129"/>
      <c r="AA60" s="130"/>
      <c r="AB60" s="131"/>
      <c r="AC60" s="129"/>
      <c r="AD60" s="130"/>
      <c r="AE60" s="131"/>
      <c r="AF60" s="129"/>
      <c r="AG60" s="130"/>
      <c r="AH60" s="131"/>
      <c r="AI60" s="129"/>
      <c r="AJ60" s="130"/>
      <c r="AK60" s="131"/>
      <c r="AL60" s="129"/>
      <c r="AM60" s="130"/>
      <c r="AN60" s="132"/>
    </row>
    <row r="61" spans="2:40" ht="13.5">
      <c r="B61" s="85" t="s">
        <v>19</v>
      </c>
      <c r="C61" s="372" t="s">
        <v>10</v>
      </c>
      <c r="D61" s="373"/>
      <c r="E61" s="129">
        <v>0</v>
      </c>
      <c r="F61" s="130">
        <v>1</v>
      </c>
      <c r="G61" s="131">
        <v>18680</v>
      </c>
      <c r="H61" s="129">
        <v>0</v>
      </c>
      <c r="I61" s="130">
        <v>0</v>
      </c>
      <c r="J61" s="354">
        <v>-13290</v>
      </c>
      <c r="K61" s="129">
        <v>-1</v>
      </c>
      <c r="L61" s="130">
        <v>-2</v>
      </c>
      <c r="M61" s="131">
        <v>-11700</v>
      </c>
      <c r="N61" s="129"/>
      <c r="O61" s="130"/>
      <c r="P61" s="131"/>
      <c r="Q61" s="129"/>
      <c r="R61" s="130"/>
      <c r="S61" s="131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129"/>
      <c r="AG61" s="130"/>
      <c r="AH61" s="131"/>
      <c r="AI61" s="129"/>
      <c r="AJ61" s="130"/>
      <c r="AK61" s="131"/>
      <c r="AL61" s="129"/>
      <c r="AM61" s="130"/>
      <c r="AN61" s="140"/>
    </row>
    <row r="62" spans="2:40" ht="13.5">
      <c r="B62" s="86" t="s">
        <v>72</v>
      </c>
      <c r="C62" s="33" t="s">
        <v>12</v>
      </c>
      <c r="D62" s="34"/>
      <c r="E62" s="133"/>
      <c r="F62" s="134"/>
      <c r="G62" s="135"/>
      <c r="H62" s="133"/>
      <c r="I62" s="134"/>
      <c r="J62" s="355"/>
      <c r="K62" s="133" t="s">
        <v>109</v>
      </c>
      <c r="L62" s="134" t="s">
        <v>109</v>
      </c>
      <c r="M62" s="135" t="s">
        <v>109</v>
      </c>
      <c r="N62" s="133"/>
      <c r="O62" s="134"/>
      <c r="P62" s="135"/>
      <c r="Q62" s="133"/>
      <c r="R62" s="134"/>
      <c r="S62" s="135"/>
      <c r="T62" s="133"/>
      <c r="U62" s="134"/>
      <c r="V62" s="135"/>
      <c r="W62" s="133"/>
      <c r="X62" s="134"/>
      <c r="Y62" s="135"/>
      <c r="Z62" s="133"/>
      <c r="AA62" s="134"/>
      <c r="AB62" s="135"/>
      <c r="AC62" s="133"/>
      <c r="AD62" s="134"/>
      <c r="AE62" s="135"/>
      <c r="AF62" s="133"/>
      <c r="AG62" s="134"/>
      <c r="AH62" s="135"/>
      <c r="AI62" s="133"/>
      <c r="AJ62" s="134"/>
      <c r="AK62" s="135"/>
      <c r="AL62" s="133"/>
      <c r="AM62" s="134"/>
      <c r="AN62" s="136"/>
    </row>
    <row r="63" spans="2:40" ht="13.5">
      <c r="B63" s="85"/>
      <c r="C63" s="73" t="s">
        <v>13</v>
      </c>
      <c r="D63" s="74"/>
      <c r="E63" s="125"/>
      <c r="F63" s="126"/>
      <c r="G63" s="127"/>
      <c r="H63" s="125"/>
      <c r="I63" s="126"/>
      <c r="J63" s="353"/>
      <c r="K63" s="125" t="s">
        <v>109</v>
      </c>
      <c r="L63" s="126" t="s">
        <v>109</v>
      </c>
      <c r="M63" s="127" t="s">
        <v>109</v>
      </c>
      <c r="N63" s="125"/>
      <c r="O63" s="126"/>
      <c r="P63" s="127"/>
      <c r="Q63" s="125"/>
      <c r="R63" s="126"/>
      <c r="S63" s="127"/>
      <c r="T63" s="125"/>
      <c r="U63" s="126"/>
      <c r="V63" s="127"/>
      <c r="W63" s="125"/>
      <c r="X63" s="126"/>
      <c r="Y63" s="127"/>
      <c r="Z63" s="125"/>
      <c r="AA63" s="126"/>
      <c r="AB63" s="127"/>
      <c r="AC63" s="125"/>
      <c r="AD63" s="126"/>
      <c r="AE63" s="127"/>
      <c r="AF63" s="125"/>
      <c r="AG63" s="126"/>
      <c r="AH63" s="127"/>
      <c r="AI63" s="125"/>
      <c r="AJ63" s="126"/>
      <c r="AK63" s="127"/>
      <c r="AL63" s="126"/>
      <c r="AM63" s="126"/>
      <c r="AN63" s="128"/>
    </row>
    <row r="64" spans="2:40" ht="13.5">
      <c r="B64" s="85"/>
      <c r="C64" s="374" t="s">
        <v>14</v>
      </c>
      <c r="D64" s="375"/>
      <c r="E64" s="137">
        <v>0</v>
      </c>
      <c r="F64" s="138">
        <v>1</v>
      </c>
      <c r="G64" s="139">
        <v>18680</v>
      </c>
      <c r="H64" s="137">
        <v>0</v>
      </c>
      <c r="I64" s="138">
        <v>0</v>
      </c>
      <c r="J64" s="356">
        <v>-13290</v>
      </c>
      <c r="K64" s="137">
        <v>-1</v>
      </c>
      <c r="L64" s="138">
        <v>-2</v>
      </c>
      <c r="M64" s="139">
        <v>-11700</v>
      </c>
      <c r="N64" s="137"/>
      <c r="O64" s="138"/>
      <c r="P64" s="139"/>
      <c r="Q64" s="137"/>
      <c r="R64" s="138"/>
      <c r="S64" s="139"/>
      <c r="T64" s="137"/>
      <c r="U64" s="138"/>
      <c r="V64" s="139"/>
      <c r="W64" s="137"/>
      <c r="X64" s="138"/>
      <c r="Y64" s="139"/>
      <c r="Z64" s="137"/>
      <c r="AA64" s="138"/>
      <c r="AB64" s="139"/>
      <c r="AC64" s="137"/>
      <c r="AD64" s="138"/>
      <c r="AE64" s="139"/>
      <c r="AF64" s="137"/>
      <c r="AG64" s="138"/>
      <c r="AH64" s="139"/>
      <c r="AI64" s="137"/>
      <c r="AJ64" s="138"/>
      <c r="AK64" s="139"/>
      <c r="AL64" s="137"/>
      <c r="AM64" s="138"/>
      <c r="AN64" s="140"/>
    </row>
    <row r="65" spans="2:40" ht="13.5">
      <c r="B65" s="86"/>
      <c r="C65" s="33" t="s">
        <v>15</v>
      </c>
      <c r="D65" s="69"/>
      <c r="E65" s="141">
        <v>0</v>
      </c>
      <c r="F65" s="142">
        <v>0</v>
      </c>
      <c r="G65" s="143">
        <v>0</v>
      </c>
      <c r="H65" s="141">
        <v>0</v>
      </c>
      <c r="I65" s="142">
        <v>0</v>
      </c>
      <c r="J65" s="357">
        <v>0</v>
      </c>
      <c r="K65" s="141">
        <v>0</v>
      </c>
      <c r="L65" s="142">
        <v>0</v>
      </c>
      <c r="M65" s="143">
        <v>0</v>
      </c>
      <c r="N65" s="141"/>
      <c r="O65" s="142"/>
      <c r="P65" s="143"/>
      <c r="Q65" s="141"/>
      <c r="R65" s="142"/>
      <c r="S65" s="143"/>
      <c r="T65" s="141"/>
      <c r="U65" s="142"/>
      <c r="V65" s="143"/>
      <c r="W65" s="141"/>
      <c r="X65" s="142"/>
      <c r="Y65" s="143"/>
      <c r="Z65" s="141"/>
      <c r="AA65" s="142"/>
      <c r="AB65" s="143"/>
      <c r="AC65" s="141"/>
      <c r="AD65" s="142"/>
      <c r="AE65" s="143"/>
      <c r="AF65" s="141"/>
      <c r="AG65" s="142"/>
      <c r="AH65" s="143"/>
      <c r="AI65" s="141"/>
      <c r="AJ65" s="142"/>
      <c r="AK65" s="143"/>
      <c r="AL65" s="341"/>
      <c r="AM65" s="142"/>
      <c r="AN65" s="144"/>
    </row>
    <row r="66" spans="2:40" ht="13.5">
      <c r="B66" s="86"/>
      <c r="C66" s="31"/>
      <c r="D66" s="34" t="s">
        <v>16</v>
      </c>
      <c r="E66" s="145"/>
      <c r="F66" s="146"/>
      <c r="G66" s="147"/>
      <c r="H66" s="145"/>
      <c r="I66" s="146"/>
      <c r="J66" s="350"/>
      <c r="K66" s="145" t="s">
        <v>109</v>
      </c>
      <c r="L66" s="146" t="s">
        <v>109</v>
      </c>
      <c r="M66" s="147" t="s">
        <v>109</v>
      </c>
      <c r="N66" s="145"/>
      <c r="O66" s="146"/>
      <c r="P66" s="147"/>
      <c r="Q66" s="145"/>
      <c r="R66" s="146"/>
      <c r="S66" s="147"/>
      <c r="T66" s="145"/>
      <c r="U66" s="146"/>
      <c r="V66" s="147"/>
      <c r="W66" s="145"/>
      <c r="X66" s="146"/>
      <c r="Y66" s="147"/>
      <c r="Z66" s="145"/>
      <c r="AA66" s="146"/>
      <c r="AB66" s="147"/>
      <c r="AC66" s="145"/>
      <c r="AD66" s="146"/>
      <c r="AE66" s="147"/>
      <c r="AF66" s="145"/>
      <c r="AG66" s="146"/>
      <c r="AH66" s="147"/>
      <c r="AI66" s="145"/>
      <c r="AJ66" s="146"/>
      <c r="AK66" s="147"/>
      <c r="AL66" s="145"/>
      <c r="AM66" s="146"/>
      <c r="AN66" s="148"/>
    </row>
    <row r="67" spans="2:40" ht="13.5">
      <c r="B67" s="86"/>
      <c r="C67" s="35"/>
      <c r="D67" s="71" t="s">
        <v>17</v>
      </c>
      <c r="E67" s="149"/>
      <c r="F67" s="130"/>
      <c r="G67" s="131"/>
      <c r="H67" s="129"/>
      <c r="I67" s="130"/>
      <c r="J67" s="354"/>
      <c r="K67" s="149" t="s">
        <v>109</v>
      </c>
      <c r="L67" s="130" t="s">
        <v>109</v>
      </c>
      <c r="M67" s="131" t="s">
        <v>109</v>
      </c>
      <c r="N67" s="149"/>
      <c r="O67" s="130"/>
      <c r="P67" s="131"/>
      <c r="Q67" s="149"/>
      <c r="R67" s="130"/>
      <c r="S67" s="131"/>
      <c r="T67" s="149"/>
      <c r="U67" s="130"/>
      <c r="V67" s="131"/>
      <c r="W67" s="149"/>
      <c r="X67" s="130"/>
      <c r="Y67" s="131"/>
      <c r="Z67" s="149"/>
      <c r="AA67" s="130"/>
      <c r="AB67" s="131"/>
      <c r="AC67" s="149"/>
      <c r="AD67" s="130"/>
      <c r="AE67" s="131"/>
      <c r="AF67" s="149"/>
      <c r="AG67" s="130"/>
      <c r="AH67" s="131"/>
      <c r="AI67" s="149"/>
      <c r="AJ67" s="130"/>
      <c r="AK67" s="131"/>
      <c r="AL67" s="149"/>
      <c r="AM67" s="130"/>
      <c r="AN67" s="132"/>
    </row>
    <row r="68" spans="2:40" ht="14.25" thickBot="1">
      <c r="B68" s="92"/>
      <c r="C68" s="376" t="s">
        <v>18</v>
      </c>
      <c r="D68" s="377"/>
      <c r="E68" s="150">
        <v>0</v>
      </c>
      <c r="F68" s="151">
        <v>1</v>
      </c>
      <c r="G68" s="152">
        <v>18680</v>
      </c>
      <c r="H68" s="150">
        <v>0</v>
      </c>
      <c r="I68" s="151">
        <v>0</v>
      </c>
      <c r="J68" s="358">
        <v>-13290</v>
      </c>
      <c r="K68" s="150">
        <v>-1</v>
      </c>
      <c r="L68" s="151">
        <v>-2</v>
      </c>
      <c r="M68" s="152">
        <v>-11700</v>
      </c>
      <c r="N68" s="150">
        <v>0</v>
      </c>
      <c r="O68" s="151">
        <v>0</v>
      </c>
      <c r="P68" s="152">
        <v>0</v>
      </c>
      <c r="Q68" s="150"/>
      <c r="R68" s="151"/>
      <c r="S68" s="152"/>
      <c r="T68" s="150"/>
      <c r="U68" s="151"/>
      <c r="V68" s="152"/>
      <c r="W68" s="150"/>
      <c r="X68" s="151"/>
      <c r="Y68" s="152"/>
      <c r="Z68" s="150"/>
      <c r="AA68" s="151"/>
      <c r="AB68" s="152"/>
      <c r="AC68" s="150"/>
      <c r="AD68" s="151"/>
      <c r="AE68" s="152"/>
      <c r="AF68" s="150"/>
      <c r="AG68" s="151"/>
      <c r="AH68" s="152"/>
      <c r="AI68" s="150"/>
      <c r="AJ68" s="151"/>
      <c r="AK68" s="152"/>
      <c r="AL68" s="150"/>
      <c r="AM68" s="151"/>
      <c r="AN68" s="153"/>
    </row>
    <row r="95" spans="1:3" ht="13.5">
      <c r="A95" s="384" t="s">
        <v>60</v>
      </c>
      <c r="B95" s="385"/>
      <c r="C95" s="385"/>
    </row>
    <row r="96" spans="1:3" ht="13.5">
      <c r="A96" s="384"/>
      <c r="B96" s="385"/>
      <c r="C96" s="385"/>
    </row>
    <row r="106" spans="42:45" ht="13.5">
      <c r="AP106" s="384" t="s">
        <v>58</v>
      </c>
      <c r="AQ106" s="385"/>
      <c r="AR106" s="385"/>
      <c r="AS106" s="386"/>
    </row>
    <row r="107" spans="42:45" ht="13.5">
      <c r="AP107" s="384"/>
      <c r="AQ107" s="385"/>
      <c r="AR107" s="385"/>
      <c r="AS107" s="386"/>
    </row>
  </sheetData>
  <sheetProtection/>
  <mergeCells count="24">
    <mergeCell ref="B2:C3"/>
    <mergeCell ref="A95:C96"/>
    <mergeCell ref="AP4:AS5"/>
    <mergeCell ref="AP106:AS107"/>
    <mergeCell ref="C35:D35"/>
    <mergeCell ref="C37:D37"/>
    <mergeCell ref="C40:D40"/>
    <mergeCell ref="C44:D44"/>
    <mergeCell ref="C11:D11"/>
    <mergeCell ref="C13:D13"/>
    <mergeCell ref="C16:D16"/>
    <mergeCell ref="C20:D20"/>
    <mergeCell ref="C23:D23"/>
    <mergeCell ref="C25:D25"/>
    <mergeCell ref="C28:D28"/>
    <mergeCell ref="C32:D32"/>
    <mergeCell ref="C59:D59"/>
    <mergeCell ref="C61:D61"/>
    <mergeCell ref="C47:D47"/>
    <mergeCell ref="C49:D49"/>
    <mergeCell ref="C64:D64"/>
    <mergeCell ref="C68:D68"/>
    <mergeCell ref="C52:D52"/>
    <mergeCell ref="C56:D56"/>
  </mergeCells>
  <hyperlinks>
    <hyperlink ref="B2:B3" location="目次!A1" display="もどる"/>
    <hyperlink ref="AP106:AP107" location="目次!A1" display="もどる"/>
    <hyperlink ref="AP106:AR107" location="審査確定状況!A1" display="この表の頭にもどる"/>
    <hyperlink ref="A95:A96" location="目次!A1" display="もどる"/>
    <hyperlink ref="A95:C96" location="審査確定状況!A1" display="このシートのトップにもどる"/>
    <hyperlink ref="AP4:AP5" location="目次!A1" display="もどる"/>
    <hyperlink ref="AP4:AR5" location="審査確定状況!A1" display="この表の頭にもどる"/>
  </hyperlinks>
  <printOptions/>
  <pageMargins left="0.787" right="0.787" top="0.984" bottom="0.984" header="0.512" footer="0.512"/>
  <pageSetup horizontalDpi="300" verticalDpi="300" orientation="landscape" paperSize="9" scale="79" r:id="rId1"/>
  <rowBreaks count="2" manualBreakCount="2">
    <brk id="44" max="255" man="1"/>
    <brk id="80" max="255" man="1"/>
  </rowBreaks>
  <colBreaks count="2" manualBreakCount="2">
    <brk id="16" min="4" max="79" man="1"/>
    <brk id="28" min="4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79"/>
  <sheetViews>
    <sheetView showGridLines="0" showRowColHeaders="0" zoomScalePageLayoutView="0" workbookViewId="0" topLeftCell="A28">
      <selection activeCell="L19" sqref="L19"/>
    </sheetView>
  </sheetViews>
  <sheetFormatPr defaultColWidth="9.00390625" defaultRowHeight="13.5"/>
  <cols>
    <col min="1" max="1" width="3.625" style="0" customWidth="1"/>
    <col min="2" max="2" width="14.625" style="0" customWidth="1"/>
    <col min="3" max="14" width="10.625" style="0" customWidth="1"/>
    <col min="15" max="21" width="14.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ht="13.5">
      <c r="C4" s="56"/>
    </row>
    <row r="35" ht="15" customHeight="1"/>
    <row r="36" ht="21" customHeight="1">
      <c r="B36" s="40" t="s">
        <v>71</v>
      </c>
    </row>
    <row r="37" spans="2:14" ht="15.75" customHeight="1">
      <c r="B37" t="s">
        <v>23</v>
      </c>
      <c r="N37" s="5" t="s">
        <v>24</v>
      </c>
    </row>
    <row r="38" spans="2:14" ht="13.5">
      <c r="B38" s="52" t="s">
        <v>25</v>
      </c>
      <c r="C38" s="199" t="s">
        <v>83</v>
      </c>
      <c r="D38" s="199" t="s">
        <v>84</v>
      </c>
      <c r="E38" s="199" t="s">
        <v>85</v>
      </c>
      <c r="F38" s="199" t="s">
        <v>86</v>
      </c>
      <c r="G38" s="199" t="s">
        <v>87</v>
      </c>
      <c r="H38" s="199" t="s">
        <v>88</v>
      </c>
      <c r="I38" s="199" t="s">
        <v>89</v>
      </c>
      <c r="J38" s="199" t="s">
        <v>90</v>
      </c>
      <c r="K38" s="199" t="s">
        <v>91</v>
      </c>
      <c r="L38" s="199" t="s">
        <v>92</v>
      </c>
      <c r="M38" s="199" t="s">
        <v>81</v>
      </c>
      <c r="N38" s="199" t="s">
        <v>82</v>
      </c>
    </row>
    <row r="39" spans="2:14" ht="13.5">
      <c r="B39" s="93" t="s">
        <v>73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2:14" ht="13.5">
      <c r="B40" s="95" t="s">
        <v>26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2:14" ht="13.5">
      <c r="B41" s="95" t="s">
        <v>27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2:14" ht="13.5">
      <c r="B42" s="95" t="s">
        <v>28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ht="13.5">
      <c r="B43" s="95" t="s">
        <v>29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2:14" ht="13.5">
      <c r="B44" s="95" t="s">
        <v>30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ht="13.5">
      <c r="B45" s="95" t="s">
        <v>31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2:14" ht="13.5">
      <c r="B46" s="94" t="s">
        <v>32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ht="13.5">
      <c r="B47" s="52" t="s">
        <v>33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14" ht="13.5">
      <c r="B48" s="7"/>
      <c r="C48" s="49"/>
      <c r="D48" s="49"/>
      <c r="E48" s="49"/>
      <c r="F48" s="49"/>
      <c r="G48" s="49"/>
      <c r="H48" s="49"/>
      <c r="I48" s="7"/>
      <c r="J48" s="49"/>
      <c r="K48" s="7"/>
      <c r="L48" s="7"/>
      <c r="M48" s="7"/>
      <c r="N48" s="7"/>
    </row>
    <row r="49" spans="2:14" ht="13.5" customHeight="1">
      <c r="B49" s="7"/>
      <c r="C49" s="49"/>
      <c r="D49" s="49"/>
      <c r="E49" s="49"/>
      <c r="F49" s="49"/>
      <c r="G49" s="49"/>
      <c r="H49" s="49"/>
      <c r="I49" s="7"/>
      <c r="J49" s="49"/>
      <c r="K49" s="7"/>
      <c r="L49" s="384" t="s">
        <v>66</v>
      </c>
      <c r="M49" s="384"/>
      <c r="N49" s="384"/>
    </row>
    <row r="50" spans="2:14" ht="13.5" customHeight="1">
      <c r="B50" s="384" t="s">
        <v>66</v>
      </c>
      <c r="C50" s="384"/>
      <c r="D50" s="384"/>
      <c r="E50" s="49"/>
      <c r="F50" s="49"/>
      <c r="G50" s="49"/>
      <c r="H50" s="49"/>
      <c r="I50" s="7"/>
      <c r="J50" s="49"/>
      <c r="K50" s="7"/>
      <c r="L50" s="384"/>
      <c r="M50" s="384"/>
      <c r="N50" s="384"/>
    </row>
    <row r="51" spans="2:14" ht="13.5" customHeight="1">
      <c r="B51" s="384"/>
      <c r="C51" s="384"/>
      <c r="D51" s="384"/>
      <c r="E51" s="49"/>
      <c r="F51" s="49"/>
      <c r="G51" s="49"/>
      <c r="H51" s="49"/>
      <c r="I51" s="7"/>
      <c r="J51" s="49"/>
      <c r="K51" s="7"/>
      <c r="L51" s="7"/>
      <c r="M51" s="7"/>
      <c r="N51" s="7"/>
    </row>
    <row r="52" spans="2:14" ht="13.5">
      <c r="B52" s="7"/>
      <c r="C52" s="49"/>
      <c r="D52" s="49"/>
      <c r="E52" s="49"/>
      <c r="F52" s="49"/>
      <c r="G52" s="49"/>
      <c r="H52" s="49"/>
      <c r="I52" s="7"/>
      <c r="J52" s="49"/>
      <c r="K52" s="7"/>
      <c r="L52" s="7"/>
      <c r="M52" s="7"/>
      <c r="N52" s="7"/>
    </row>
    <row r="53" spans="2:14" ht="13.5">
      <c r="B53" s="7"/>
      <c r="C53" s="49"/>
      <c r="D53" s="49"/>
      <c r="E53" s="49"/>
      <c r="F53" s="49"/>
      <c r="G53" s="49"/>
      <c r="H53" s="49"/>
      <c r="I53" s="7"/>
      <c r="J53" s="49"/>
      <c r="K53" s="7"/>
      <c r="L53" s="7"/>
      <c r="M53" s="7"/>
      <c r="N53" s="7"/>
    </row>
    <row r="54" spans="2:14" ht="13.5">
      <c r="B54" s="7"/>
      <c r="C54" s="49"/>
      <c r="D54" s="49"/>
      <c r="E54" s="49"/>
      <c r="F54" s="49"/>
      <c r="G54" s="49"/>
      <c r="H54" s="49"/>
      <c r="I54" s="7"/>
      <c r="J54" s="49"/>
      <c r="K54" s="7"/>
      <c r="L54" s="7"/>
      <c r="M54" s="7"/>
      <c r="N54" s="7"/>
    </row>
    <row r="55" spans="2:14" ht="13.5">
      <c r="B55" s="7"/>
      <c r="C55" s="49"/>
      <c r="D55" s="49"/>
      <c r="E55" s="49"/>
      <c r="F55" s="49"/>
      <c r="G55" s="49"/>
      <c r="H55" s="49"/>
      <c r="I55" s="7"/>
      <c r="J55" s="49"/>
      <c r="K55" s="7"/>
      <c r="L55" s="7"/>
      <c r="M55" s="7"/>
      <c r="N55" s="7"/>
    </row>
    <row r="56" spans="2:14" ht="13.5">
      <c r="B56" s="7"/>
      <c r="C56" s="49"/>
      <c r="D56" s="49"/>
      <c r="E56" s="49"/>
      <c r="F56" s="49"/>
      <c r="G56" s="49"/>
      <c r="H56" s="49"/>
      <c r="I56" s="7"/>
      <c r="J56" s="49"/>
      <c r="K56" s="7"/>
      <c r="L56" s="7"/>
      <c r="M56" s="7"/>
      <c r="N56" s="7"/>
    </row>
    <row r="57" spans="2:14" ht="13.5">
      <c r="B57" s="7"/>
      <c r="C57" s="49"/>
      <c r="D57" s="49"/>
      <c r="E57" s="49"/>
      <c r="F57" s="49"/>
      <c r="G57" s="49"/>
      <c r="H57" s="49"/>
      <c r="I57" s="7"/>
      <c r="J57" s="49"/>
      <c r="K57" s="7"/>
      <c r="L57" s="7"/>
      <c r="M57" s="7"/>
      <c r="N57" s="7"/>
    </row>
    <row r="58" spans="2:14" ht="13.5">
      <c r="B58" s="7"/>
      <c r="C58" s="49"/>
      <c r="D58" s="49"/>
      <c r="E58" s="49"/>
      <c r="F58" s="49"/>
      <c r="G58" s="49"/>
      <c r="H58" s="49"/>
      <c r="I58" s="7"/>
      <c r="J58" s="49"/>
      <c r="K58" s="7"/>
      <c r="L58" s="7"/>
      <c r="M58" s="7"/>
      <c r="N58" s="7"/>
    </row>
    <row r="59" spans="2:14" ht="13.5">
      <c r="B59" s="7"/>
      <c r="C59" s="49"/>
      <c r="D59" s="49"/>
      <c r="E59" s="49"/>
      <c r="F59" s="49"/>
      <c r="G59" s="49"/>
      <c r="H59" s="49"/>
      <c r="I59" s="7"/>
      <c r="J59" s="49"/>
      <c r="K59" s="7"/>
      <c r="L59" s="7"/>
      <c r="M59" s="7"/>
      <c r="N59" s="7"/>
    </row>
    <row r="60" spans="2:14" ht="13.5">
      <c r="B60" s="7"/>
      <c r="C60" s="49"/>
      <c r="D60" s="49"/>
      <c r="E60" s="49"/>
      <c r="F60" s="49"/>
      <c r="G60" s="49"/>
      <c r="H60" s="49"/>
      <c r="I60" s="7"/>
      <c r="J60" s="49"/>
      <c r="K60" s="7"/>
      <c r="L60" s="7"/>
      <c r="M60" s="7"/>
      <c r="N60" s="7"/>
    </row>
    <row r="61" spans="2:14" ht="13.5">
      <c r="B61" s="7"/>
      <c r="C61" s="49"/>
      <c r="D61" s="49"/>
      <c r="E61" s="49"/>
      <c r="F61" s="49"/>
      <c r="G61" s="49"/>
      <c r="H61" s="49"/>
      <c r="I61" s="7"/>
      <c r="J61" s="49"/>
      <c r="K61" s="7"/>
      <c r="L61" s="7"/>
      <c r="M61" s="7"/>
      <c r="N61" s="7"/>
    </row>
    <row r="62" ht="13.5">
      <c r="B62" s="3"/>
    </row>
    <row r="63" spans="2:14" ht="13.5">
      <c r="B63" s="43" t="s">
        <v>67</v>
      </c>
      <c r="C63" s="224">
        <v>39873</v>
      </c>
      <c r="D63" s="224">
        <v>39904</v>
      </c>
      <c r="E63" s="224">
        <v>39934</v>
      </c>
      <c r="F63" s="224">
        <v>39965</v>
      </c>
      <c r="G63" s="224">
        <v>39995</v>
      </c>
      <c r="H63" s="224">
        <v>40026</v>
      </c>
      <c r="I63" s="224">
        <v>40057</v>
      </c>
      <c r="J63" s="224">
        <v>40087</v>
      </c>
      <c r="K63" s="224">
        <v>40118</v>
      </c>
      <c r="L63" s="224">
        <v>40148</v>
      </c>
      <c r="M63" s="224">
        <v>40179</v>
      </c>
      <c r="N63" s="224">
        <v>40210</v>
      </c>
    </row>
    <row r="64" spans="2:14" ht="13.5">
      <c r="B64" s="42" t="s">
        <v>23</v>
      </c>
      <c r="C64" s="50" t="s">
        <v>24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3.5">
      <c r="B65" s="51" t="s">
        <v>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3.5">
      <c r="B66" s="18" t="s">
        <v>25</v>
      </c>
      <c r="C66" s="18" t="s">
        <v>65</v>
      </c>
      <c r="D66" s="18" t="s">
        <v>64</v>
      </c>
      <c r="E66" s="18" t="s">
        <v>39</v>
      </c>
      <c r="F66" s="18" t="s">
        <v>40</v>
      </c>
      <c r="G66" s="18" t="s">
        <v>41</v>
      </c>
      <c r="H66" s="18" t="s">
        <v>42</v>
      </c>
      <c r="I66" s="18" t="s">
        <v>43</v>
      </c>
      <c r="J66" s="18" t="s">
        <v>44</v>
      </c>
      <c r="K66" s="18" t="s">
        <v>45</v>
      </c>
      <c r="L66" s="18" t="s">
        <v>46</v>
      </c>
      <c r="M66" s="18" t="s">
        <v>47</v>
      </c>
      <c r="N66" s="18" t="s">
        <v>48</v>
      </c>
    </row>
    <row r="67" spans="2:14" ht="13.5">
      <c r="B67" s="51" t="s">
        <v>73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2:14" ht="13.5">
      <c r="B68" s="97" t="s">
        <v>26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 ht="13.5">
      <c r="B69" s="97" t="s">
        <v>27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 ht="13.5">
      <c r="B70" s="97" t="s">
        <v>28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2:14" ht="13.5">
      <c r="B71" s="97" t="s">
        <v>29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2:14" ht="13.5">
      <c r="B72" s="97" t="s">
        <v>30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2:14" ht="13.5">
      <c r="B73" s="97" t="s">
        <v>31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2:14" ht="13.5">
      <c r="B74" s="96" t="s">
        <v>32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 ht="13.5">
      <c r="B75" s="18" t="s">
        <v>33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8" ht="17.25">
      <c r="D78" s="41"/>
    </row>
    <row r="79" ht="17.25">
      <c r="D79" s="41"/>
    </row>
  </sheetData>
  <sheetProtection/>
  <mergeCells count="3">
    <mergeCell ref="B2:C3"/>
    <mergeCell ref="B50:D51"/>
    <mergeCell ref="L49:N50"/>
  </mergeCells>
  <hyperlinks>
    <hyperlink ref="B2:B3" location="目次!A1" display="もどる"/>
    <hyperlink ref="B50:B51" location="目次!A1" display="もどる"/>
    <hyperlink ref="B50:C51" location="老人保健制度加入率!A1" display="このシートのトップにもどる"/>
    <hyperlink ref="L49:L50" location="目次!A1" display="もどる"/>
    <hyperlink ref="L49:M50" location="老人保健制度加入率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41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5" spans="20:37" ht="13.5">
      <c r="T5" s="9" t="s">
        <v>61</v>
      </c>
      <c r="AH5" s="384" t="s">
        <v>62</v>
      </c>
      <c r="AI5" s="385"/>
      <c r="AJ5" s="385"/>
      <c r="AK5" s="385"/>
    </row>
    <row r="6" spans="20:37" ht="13.5">
      <c r="T6" s="6"/>
      <c r="AH6" s="385"/>
      <c r="AI6" s="385"/>
      <c r="AJ6" s="385"/>
      <c r="AK6" s="385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13">
        <f>O42</f>
        <v>32201.897356561512</v>
      </c>
      <c r="V8" s="113">
        <f>O58</f>
        <v>28972.635311931357</v>
      </c>
      <c r="W8" s="113">
        <f>O74</f>
        <v>29249.817090254153</v>
      </c>
      <c r="X8" s="113">
        <f>O90</f>
        <v>30250.204761713576</v>
      </c>
      <c r="Y8" s="113">
        <f>O106</f>
        <v>0</v>
      </c>
      <c r="Z8" s="113">
        <f>O122</f>
        <v>0</v>
      </c>
      <c r="AA8" s="113">
        <f>O138</f>
        <v>0</v>
      </c>
      <c r="AB8" s="113">
        <f>O154</f>
        <v>0</v>
      </c>
      <c r="AC8" s="113">
        <f>O170</f>
        <v>0</v>
      </c>
      <c r="AD8" s="113">
        <f>O186</f>
        <v>0</v>
      </c>
      <c r="AE8" s="113">
        <f>O202</f>
        <v>0</v>
      </c>
      <c r="AF8" s="113">
        <f>O218</f>
        <v>0</v>
      </c>
    </row>
    <row r="9" spans="20:32" ht="13.5">
      <c r="T9" s="4" t="s">
        <v>93</v>
      </c>
      <c r="U9" s="113">
        <f aca="true" t="shared" si="0" ref="U9:U17">O43</f>
        <v>27055.150710076323</v>
      </c>
      <c r="V9" s="113">
        <f aca="true" t="shared" si="1" ref="V9:V17">O59</f>
        <v>25865.82748914651</v>
      </c>
      <c r="W9" s="113">
        <f aca="true" t="shared" si="2" ref="W9:W17">O75</f>
        <v>25943.8091365702</v>
      </c>
      <c r="X9" s="113">
        <f aca="true" t="shared" si="3" ref="X9:X17">O91</f>
        <v>27598.394740644417</v>
      </c>
      <c r="Y9" s="113">
        <f aca="true" t="shared" si="4" ref="Y9:Y17">O107</f>
        <v>0</v>
      </c>
      <c r="Z9" s="113">
        <f aca="true" t="shared" si="5" ref="Z9:Z17">O123</f>
        <v>0</v>
      </c>
      <c r="AA9" s="113">
        <f aca="true" t="shared" si="6" ref="AA9:AA17">O139</f>
        <v>0</v>
      </c>
      <c r="AB9" s="113">
        <f aca="true" t="shared" si="7" ref="AB9:AB17">O155</f>
        <v>0</v>
      </c>
      <c r="AC9" s="113">
        <f aca="true" t="shared" si="8" ref="AC9:AC17">O171</f>
        <v>0</v>
      </c>
      <c r="AD9" s="113">
        <f aca="true" t="shared" si="9" ref="AD9:AD17">O187</f>
        <v>0</v>
      </c>
      <c r="AE9" s="113">
        <f aca="true" t="shared" si="10" ref="AE9:AE17">O203</f>
        <v>0</v>
      </c>
      <c r="AF9" s="113">
        <f aca="true" t="shared" si="11" ref="AF9:AF17">O219</f>
        <v>0</v>
      </c>
    </row>
    <row r="10" spans="20:32" ht="13.5">
      <c r="T10" s="4" t="s">
        <v>94</v>
      </c>
      <c r="U10" s="113">
        <f t="shared" si="0"/>
        <v>27605.52673525576</v>
      </c>
      <c r="V10" s="113">
        <f t="shared" si="1"/>
        <v>29547.43272413297</v>
      </c>
      <c r="W10" s="113">
        <f t="shared" si="2"/>
        <v>26454.13412686892</v>
      </c>
      <c r="X10" s="113">
        <f t="shared" si="3"/>
        <v>28647.71101992966</v>
      </c>
      <c r="Y10" s="113">
        <f t="shared" si="4"/>
        <v>0</v>
      </c>
      <c r="Z10" s="113">
        <f t="shared" si="5"/>
        <v>0</v>
      </c>
      <c r="AA10" s="113">
        <f t="shared" si="6"/>
        <v>0</v>
      </c>
      <c r="AB10" s="113">
        <f t="shared" si="7"/>
        <v>0</v>
      </c>
      <c r="AC10" s="113">
        <f t="shared" si="8"/>
        <v>0</v>
      </c>
      <c r="AD10" s="113">
        <f t="shared" si="9"/>
        <v>0</v>
      </c>
      <c r="AE10" s="113">
        <f t="shared" si="10"/>
        <v>0</v>
      </c>
      <c r="AF10" s="113">
        <f t="shared" si="11"/>
        <v>0</v>
      </c>
    </row>
    <row r="11" spans="20:32" ht="13.5">
      <c r="T11" s="4" t="s">
        <v>95</v>
      </c>
      <c r="U11" s="113">
        <f t="shared" si="0"/>
        <v>31930.654284002398</v>
      </c>
      <c r="V11" s="113">
        <f t="shared" si="1"/>
        <v>28108.07153873532</v>
      </c>
      <c r="W11" s="113">
        <f t="shared" si="2"/>
        <v>28062.823431261546</v>
      </c>
      <c r="X11" s="113">
        <f t="shared" si="3"/>
        <v>30160.05319148936</v>
      </c>
      <c r="Y11" s="113">
        <f t="shared" si="4"/>
        <v>0</v>
      </c>
      <c r="Z11" s="113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4" t="s">
        <v>96</v>
      </c>
      <c r="U12" s="113">
        <f t="shared" si="0"/>
        <v>29998.956308389166</v>
      </c>
      <c r="V12" s="113">
        <f t="shared" si="1"/>
        <v>27800.300607760637</v>
      </c>
      <c r="W12" s="113">
        <f t="shared" si="2"/>
        <v>27618.26123793834</v>
      </c>
      <c r="X12" s="113">
        <f t="shared" si="3"/>
        <v>28232.207644579168</v>
      </c>
      <c r="Y12" s="113">
        <f t="shared" si="4"/>
        <v>0</v>
      </c>
      <c r="Z12" s="113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4" t="s">
        <v>97</v>
      </c>
      <c r="U13" s="113">
        <f t="shared" si="0"/>
        <v>28946.688721102204</v>
      </c>
      <c r="V13" s="113">
        <f t="shared" si="1"/>
        <v>26907.80971411005</v>
      </c>
      <c r="W13" s="113">
        <f t="shared" si="2"/>
        <v>26370.86650963432</v>
      </c>
      <c r="X13" s="113">
        <f t="shared" si="3"/>
        <v>28768.93942333812</v>
      </c>
      <c r="Y13" s="113">
        <f t="shared" si="4"/>
        <v>0</v>
      </c>
      <c r="Z13" s="113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4" t="s">
        <v>98</v>
      </c>
      <c r="U14" s="113">
        <f t="shared" si="0"/>
        <v>25797.386680988184</v>
      </c>
      <c r="V14" s="113">
        <f t="shared" si="1"/>
        <v>25114.136231115823</v>
      </c>
      <c r="W14" s="113">
        <f t="shared" si="2"/>
        <v>24901.88731494302</v>
      </c>
      <c r="X14" s="113">
        <f t="shared" si="3"/>
        <v>26028.909324208726</v>
      </c>
      <c r="Y14" s="113">
        <f t="shared" si="4"/>
        <v>0</v>
      </c>
      <c r="Z14" s="113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4" t="s">
        <v>99</v>
      </c>
      <c r="U15" s="113">
        <f t="shared" si="0"/>
        <v>26530.437353971964</v>
      </c>
      <c r="V15" s="113">
        <f t="shared" si="1"/>
        <v>22783.94121004566</v>
      </c>
      <c r="W15" s="113">
        <f t="shared" si="2"/>
        <v>24454.252757551727</v>
      </c>
      <c r="X15" s="113">
        <f t="shared" si="3"/>
        <v>25421.626440530552</v>
      </c>
      <c r="Y15" s="113">
        <f t="shared" si="4"/>
        <v>0</v>
      </c>
      <c r="Z15" s="113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212" t="s">
        <v>100</v>
      </c>
      <c r="U16" s="113">
        <f t="shared" si="0"/>
        <v>10039.31399888455</v>
      </c>
      <c r="V16" s="113">
        <f t="shared" si="1"/>
        <v>14155.430722051853</v>
      </c>
      <c r="W16" s="113">
        <f t="shared" si="2"/>
        <v>13763.363329583803</v>
      </c>
      <c r="X16" s="113">
        <f t="shared" si="3"/>
        <v>16205.140345903033</v>
      </c>
      <c r="Y16" s="113">
        <f t="shared" si="4"/>
        <v>0</v>
      </c>
      <c r="Z16" s="113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4" t="s">
        <v>101</v>
      </c>
      <c r="U17" s="113">
        <f t="shared" si="0"/>
        <v>29473.609210696166</v>
      </c>
      <c r="V17" s="113">
        <f t="shared" si="1"/>
        <v>27172.125145264024</v>
      </c>
      <c r="W17" s="113">
        <f t="shared" si="2"/>
        <v>27175.93187004934</v>
      </c>
      <c r="X17" s="113">
        <f t="shared" si="3"/>
        <v>28549.82342163902</v>
      </c>
      <c r="Y17" s="113">
        <f t="shared" si="4"/>
        <v>0</v>
      </c>
      <c r="Z17" s="113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19:32" ht="13.5">
      <c r="S21" t="s">
        <v>63</v>
      </c>
      <c r="T21" s="4" t="s">
        <v>28</v>
      </c>
      <c r="U21" s="113">
        <f>P42</f>
        <v>0</v>
      </c>
      <c r="V21" s="113">
        <f>P58</f>
        <v>0</v>
      </c>
      <c r="W21" s="113">
        <f>P74</f>
        <v>0</v>
      </c>
      <c r="X21" s="113">
        <f>P90</f>
        <v>0</v>
      </c>
      <c r="Y21" s="113">
        <f>P106</f>
        <v>0</v>
      </c>
      <c r="Z21" s="113">
        <f>P122</f>
        <v>0</v>
      </c>
      <c r="AA21" s="113">
        <f>P138</f>
        <v>0</v>
      </c>
      <c r="AB21" s="113">
        <f>P154</f>
        <v>0</v>
      </c>
      <c r="AC21" s="113">
        <f>P170</f>
        <v>0</v>
      </c>
      <c r="AD21" s="113">
        <f>P186</f>
        <v>0</v>
      </c>
      <c r="AE21" s="113">
        <f>P202</f>
        <v>0</v>
      </c>
      <c r="AF21" s="113">
        <f>P218</f>
        <v>0</v>
      </c>
    </row>
    <row r="22" spans="20:32" ht="13.5">
      <c r="T22" s="4" t="s">
        <v>93</v>
      </c>
      <c r="U22" s="113">
        <f aca="true" t="shared" si="12" ref="U22:U30">P43</f>
        <v>0</v>
      </c>
      <c r="V22" s="113">
        <f aca="true" t="shared" si="13" ref="V22:V30">P59</f>
        <v>0</v>
      </c>
      <c r="W22" s="113">
        <f aca="true" t="shared" si="14" ref="W22:W30">P75</f>
        <v>0</v>
      </c>
      <c r="X22" s="113">
        <f aca="true" t="shared" si="15" ref="X22:X30">P91</f>
        <v>0</v>
      </c>
      <c r="Y22" s="113">
        <f aca="true" t="shared" si="16" ref="Y22:Y29">P107</f>
        <v>0</v>
      </c>
      <c r="Z22" s="113">
        <f aca="true" t="shared" si="17" ref="Z22:Z30">P123</f>
        <v>0</v>
      </c>
      <c r="AA22" s="113">
        <f aca="true" t="shared" si="18" ref="AA22:AA30">P139</f>
        <v>0</v>
      </c>
      <c r="AB22" s="113">
        <f aca="true" t="shared" si="19" ref="AB22:AB30">P155</f>
        <v>0</v>
      </c>
      <c r="AC22" s="113">
        <f aca="true" t="shared" si="20" ref="AC22:AC30">P171</f>
        <v>0</v>
      </c>
      <c r="AD22" s="113">
        <f aca="true" t="shared" si="21" ref="AD22:AD30">P187</f>
        <v>0</v>
      </c>
      <c r="AE22" s="113">
        <f aca="true" t="shared" si="22" ref="AE22:AE30">P203</f>
        <v>0</v>
      </c>
      <c r="AF22" s="113">
        <f aca="true" t="shared" si="23" ref="AF22:AF30">P219</f>
        <v>0</v>
      </c>
    </row>
    <row r="23" spans="20:32" ht="13.5">
      <c r="T23" s="4" t="s">
        <v>94</v>
      </c>
      <c r="U23" s="113">
        <f t="shared" si="12"/>
        <v>0</v>
      </c>
      <c r="V23" s="113">
        <f t="shared" si="13"/>
        <v>0</v>
      </c>
      <c r="W23" s="113">
        <f t="shared" si="14"/>
        <v>0</v>
      </c>
      <c r="X23" s="113">
        <f t="shared" si="15"/>
        <v>0</v>
      </c>
      <c r="Y23" s="113">
        <f t="shared" si="16"/>
        <v>0</v>
      </c>
      <c r="Z23" s="113">
        <f t="shared" si="17"/>
        <v>0</v>
      </c>
      <c r="AA23" s="113">
        <f t="shared" si="18"/>
        <v>0</v>
      </c>
      <c r="AB23" s="113">
        <f t="shared" si="19"/>
        <v>0</v>
      </c>
      <c r="AC23" s="113">
        <f t="shared" si="20"/>
        <v>0</v>
      </c>
      <c r="AD23" s="113">
        <f t="shared" si="21"/>
        <v>0</v>
      </c>
      <c r="AE23" s="113">
        <f t="shared" si="22"/>
        <v>0</v>
      </c>
      <c r="AF23" s="113">
        <f t="shared" si="23"/>
        <v>0</v>
      </c>
    </row>
    <row r="24" spans="20:32" ht="13.5">
      <c r="T24" s="4" t="s">
        <v>95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4" t="s">
        <v>96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4" t="s">
        <v>97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4" t="s">
        <v>98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4" t="s">
        <v>99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212" t="s">
        <v>100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4" t="s">
        <v>101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>P115</f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213" t="s">
        <v>38</v>
      </c>
      <c r="W33" s="213" t="s">
        <v>39</v>
      </c>
      <c r="X33" s="213" t="s">
        <v>40</v>
      </c>
      <c r="Y33" s="213" t="s">
        <v>41</v>
      </c>
      <c r="Z33" s="213" t="s">
        <v>42</v>
      </c>
      <c r="AA33" s="213" t="s">
        <v>43</v>
      </c>
      <c r="AB33" s="213" t="s">
        <v>44</v>
      </c>
      <c r="AC33" s="213" t="s">
        <v>45</v>
      </c>
      <c r="AD33" s="213" t="s">
        <v>46</v>
      </c>
      <c r="AE33" s="213" t="s">
        <v>47</v>
      </c>
      <c r="AF33" s="213" t="s">
        <v>48</v>
      </c>
    </row>
    <row r="34" spans="2:32" ht="13.5">
      <c r="B34" s="3"/>
      <c r="N34" s="3"/>
      <c r="O34" s="3"/>
      <c r="P34" s="3"/>
      <c r="T34" s="4" t="s">
        <v>28</v>
      </c>
      <c r="U34" s="113">
        <f>Q42</f>
        <v>0</v>
      </c>
      <c r="V34" s="214">
        <f>Q58</f>
        <v>0</v>
      </c>
      <c r="W34" s="214">
        <f>Q74</f>
        <v>0</v>
      </c>
      <c r="X34" s="214">
        <f aca="true" t="shared" si="24" ref="X34:X43">S58</f>
        <v>0</v>
      </c>
      <c r="Y34" s="214"/>
      <c r="Z34" s="214"/>
      <c r="AA34" s="214"/>
      <c r="AB34" s="214"/>
      <c r="AC34" s="214"/>
      <c r="AD34" s="214"/>
      <c r="AE34" s="214"/>
      <c r="AF34" s="214"/>
    </row>
    <row r="35" spans="20:32" ht="13.5" customHeight="1">
      <c r="T35" s="4" t="s">
        <v>93</v>
      </c>
      <c r="U35" s="113">
        <f aca="true" t="shared" si="25" ref="U35:U43">Q43</f>
        <v>0</v>
      </c>
      <c r="V35" s="214">
        <f aca="true" t="shared" si="26" ref="V35:V43">Q59</f>
        <v>0</v>
      </c>
      <c r="W35" s="214">
        <f aca="true" t="shared" si="27" ref="W35:W43">Q75</f>
        <v>0</v>
      </c>
      <c r="X35" s="214">
        <f t="shared" si="24"/>
        <v>0</v>
      </c>
      <c r="Y35" s="214"/>
      <c r="Z35" s="214"/>
      <c r="AA35" s="214"/>
      <c r="AB35" s="214"/>
      <c r="AC35" s="214"/>
      <c r="AD35" s="214"/>
      <c r="AE35" s="214"/>
      <c r="AF35" s="214"/>
    </row>
    <row r="36" spans="2:32" ht="14.25" customHeight="1">
      <c r="B36" s="40" t="s">
        <v>74</v>
      </c>
      <c r="T36" s="4" t="s">
        <v>94</v>
      </c>
      <c r="U36" s="113">
        <f t="shared" si="25"/>
        <v>0</v>
      </c>
      <c r="V36" s="214">
        <f t="shared" si="26"/>
        <v>0</v>
      </c>
      <c r="W36" s="214">
        <f t="shared" si="27"/>
        <v>0</v>
      </c>
      <c r="X36" s="214">
        <f t="shared" si="24"/>
        <v>0</v>
      </c>
      <c r="Y36" s="214"/>
      <c r="Z36" s="214"/>
      <c r="AA36" s="214"/>
      <c r="AB36" s="214"/>
      <c r="AC36" s="214"/>
      <c r="AD36" s="214"/>
      <c r="AE36" s="214"/>
      <c r="AF36" s="214"/>
    </row>
    <row r="37" spans="14:32" ht="13.5" customHeight="1">
      <c r="N37" s="3"/>
      <c r="O37" s="3"/>
      <c r="P37" s="3"/>
      <c r="T37" s="4" t="s">
        <v>95</v>
      </c>
      <c r="U37" s="113">
        <f t="shared" si="25"/>
        <v>0</v>
      </c>
      <c r="V37" s="214">
        <f t="shared" si="26"/>
        <v>0</v>
      </c>
      <c r="W37" s="214">
        <f t="shared" si="27"/>
        <v>0</v>
      </c>
      <c r="X37" s="214">
        <f t="shared" si="24"/>
        <v>0</v>
      </c>
      <c r="Y37" s="214"/>
      <c r="Z37" s="214"/>
      <c r="AA37" s="214"/>
      <c r="AB37" s="214"/>
      <c r="AC37" s="214"/>
      <c r="AD37" s="214"/>
      <c r="AE37" s="214"/>
      <c r="AF37" s="214"/>
    </row>
    <row r="38" spans="2:32" ht="14.25">
      <c r="B38" s="40" t="str">
        <f>'審査確定状況'!E6</f>
        <v>令和４年３月</v>
      </c>
      <c r="C38" s="3"/>
      <c r="D38" s="3"/>
      <c r="T38" s="4" t="s">
        <v>96</v>
      </c>
      <c r="U38" s="113">
        <f t="shared" si="25"/>
        <v>0</v>
      </c>
      <c r="V38" s="214">
        <f t="shared" si="26"/>
        <v>0</v>
      </c>
      <c r="W38" s="214">
        <f t="shared" si="27"/>
        <v>0</v>
      </c>
      <c r="X38" s="214">
        <f t="shared" si="24"/>
        <v>0</v>
      </c>
      <c r="Y38" s="214"/>
      <c r="Z38" s="214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R39" t="s">
        <v>34</v>
      </c>
      <c r="T39" s="4" t="s">
        <v>97</v>
      </c>
      <c r="U39" s="113">
        <f t="shared" si="25"/>
        <v>0</v>
      </c>
      <c r="V39" s="214">
        <f t="shared" si="26"/>
        <v>0</v>
      </c>
      <c r="W39" s="214">
        <f t="shared" si="27"/>
        <v>0</v>
      </c>
      <c r="X39" s="214">
        <f t="shared" si="24"/>
        <v>0</v>
      </c>
      <c r="Y39" s="214"/>
      <c r="Z39" s="214"/>
      <c r="AA39" s="214"/>
      <c r="AB39" s="214"/>
      <c r="AC39" s="214"/>
      <c r="AD39" s="214"/>
      <c r="AE39" s="214"/>
      <c r="AF39" s="214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13">
        <f t="shared" si="25"/>
        <v>0</v>
      </c>
      <c r="V40" s="214">
        <f t="shared" si="26"/>
        <v>0</v>
      </c>
      <c r="W40" s="214">
        <f t="shared" si="27"/>
        <v>0</v>
      </c>
      <c r="X40" s="214">
        <f t="shared" si="24"/>
        <v>0</v>
      </c>
      <c r="Y40" s="214"/>
      <c r="Z40" s="214"/>
      <c r="AA40" s="214"/>
      <c r="AB40" s="214"/>
      <c r="AC40" s="214"/>
      <c r="AD40" s="214"/>
      <c r="AE40" s="214"/>
      <c r="AF40" s="214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13">
        <f t="shared" si="25"/>
        <v>0</v>
      </c>
      <c r="V41" s="214">
        <f t="shared" si="26"/>
        <v>0</v>
      </c>
      <c r="W41" s="214">
        <f t="shared" si="27"/>
        <v>0</v>
      </c>
      <c r="X41" s="214">
        <f t="shared" si="24"/>
        <v>0</v>
      </c>
      <c r="Y41" s="214"/>
      <c r="Z41" s="214"/>
      <c r="AA41" s="214"/>
      <c r="AB41" s="214"/>
      <c r="AC41" s="214"/>
      <c r="AD41" s="214"/>
      <c r="AE41" s="214"/>
      <c r="AF41" s="214"/>
    </row>
    <row r="42" spans="2:32" ht="13.5">
      <c r="B42" s="98" t="s">
        <v>28</v>
      </c>
      <c r="C42" s="166">
        <v>16094.87226743795</v>
      </c>
      <c r="D42" s="167"/>
      <c r="E42" s="168"/>
      <c r="F42" s="169">
        <v>16094.87226743795</v>
      </c>
      <c r="G42" s="166">
        <v>13364.938992399273</v>
      </c>
      <c r="H42" s="167"/>
      <c r="I42" s="168"/>
      <c r="J42" s="169">
        <v>13364.938992399273</v>
      </c>
      <c r="K42" s="166">
        <v>2742.086096724289</v>
      </c>
      <c r="L42" s="167"/>
      <c r="M42" s="168"/>
      <c r="N42" s="169">
        <v>2742.3373915383063</v>
      </c>
      <c r="O42" s="170">
        <v>32201.897356561512</v>
      </c>
      <c r="P42" s="171"/>
      <c r="Q42" s="172"/>
      <c r="R42" s="173">
        <v>32202.14865137553</v>
      </c>
      <c r="T42" s="212" t="s">
        <v>100</v>
      </c>
      <c r="U42" s="113">
        <f t="shared" si="25"/>
        <v>0</v>
      </c>
      <c r="V42" s="214">
        <f t="shared" si="26"/>
        <v>0</v>
      </c>
      <c r="W42" s="214">
        <f t="shared" si="27"/>
        <v>0</v>
      </c>
      <c r="X42" s="214">
        <f t="shared" si="24"/>
        <v>0</v>
      </c>
      <c r="Y42" s="213"/>
      <c r="Z42" s="213"/>
      <c r="AA42" s="213"/>
      <c r="AB42" s="213"/>
      <c r="AC42" s="213"/>
      <c r="AD42" s="213"/>
      <c r="AE42" s="213"/>
      <c r="AF42" s="213"/>
    </row>
    <row r="43" spans="2:32" ht="13.5">
      <c r="B43" s="99" t="s">
        <v>93</v>
      </c>
      <c r="C43" s="174">
        <v>12501.562167906483</v>
      </c>
      <c r="D43" s="175"/>
      <c r="E43" s="176"/>
      <c r="F43" s="177">
        <v>12501.562167906483</v>
      </c>
      <c r="G43" s="174">
        <v>12369.347889092842</v>
      </c>
      <c r="H43" s="175"/>
      <c r="I43" s="176"/>
      <c r="J43" s="177">
        <v>12369.347889092842</v>
      </c>
      <c r="K43" s="174">
        <v>2184.240653076997</v>
      </c>
      <c r="L43" s="175"/>
      <c r="M43" s="176"/>
      <c r="N43" s="177">
        <v>2184.240653076997</v>
      </c>
      <c r="O43" s="178">
        <v>27055.150710076323</v>
      </c>
      <c r="P43" s="179"/>
      <c r="Q43" s="180"/>
      <c r="R43" s="181">
        <v>27055.150710076323</v>
      </c>
      <c r="T43" s="4" t="s">
        <v>101</v>
      </c>
      <c r="U43" s="113">
        <f t="shared" si="25"/>
        <v>0</v>
      </c>
      <c r="V43" s="214">
        <f t="shared" si="26"/>
        <v>0</v>
      </c>
      <c r="W43" s="214">
        <f t="shared" si="27"/>
        <v>0</v>
      </c>
      <c r="X43" s="214">
        <f t="shared" si="24"/>
        <v>0</v>
      </c>
      <c r="Y43" s="214"/>
      <c r="Z43" s="214"/>
      <c r="AA43" s="214"/>
      <c r="AB43" s="214"/>
      <c r="AC43" s="214"/>
      <c r="AD43" s="214"/>
      <c r="AE43" s="214"/>
      <c r="AF43" s="214"/>
    </row>
    <row r="44" spans="2:18" ht="13.5">
      <c r="B44" s="99" t="s">
        <v>94</v>
      </c>
      <c r="C44" s="174">
        <v>14608.206057093175</v>
      </c>
      <c r="D44" s="175"/>
      <c r="E44" s="176"/>
      <c r="F44" s="177">
        <v>14608.206057093175</v>
      </c>
      <c r="G44" s="174">
        <v>11068.090131864947</v>
      </c>
      <c r="H44" s="175"/>
      <c r="I44" s="176"/>
      <c r="J44" s="177">
        <v>11068.090131864947</v>
      </c>
      <c r="K44" s="174">
        <v>1929.230546297638</v>
      </c>
      <c r="L44" s="175"/>
      <c r="M44" s="176"/>
      <c r="N44" s="177">
        <v>1929.230546297638</v>
      </c>
      <c r="O44" s="178">
        <v>27605.52673525576</v>
      </c>
      <c r="P44" s="179"/>
      <c r="Q44" s="180"/>
      <c r="R44" s="181">
        <v>27605.52673525576</v>
      </c>
    </row>
    <row r="45" spans="2:26" ht="13.5">
      <c r="B45" s="99" t="s">
        <v>95</v>
      </c>
      <c r="C45" s="174">
        <v>16513.976033553026</v>
      </c>
      <c r="D45" s="175"/>
      <c r="E45" s="176"/>
      <c r="F45" s="177">
        <v>16513.976033553026</v>
      </c>
      <c r="G45" s="174">
        <v>12813.772318753745</v>
      </c>
      <c r="H45" s="175"/>
      <c r="I45" s="176"/>
      <c r="J45" s="177">
        <v>12813.772318753745</v>
      </c>
      <c r="K45" s="174">
        <v>2602.9059316956264</v>
      </c>
      <c r="L45" s="175"/>
      <c r="M45" s="176"/>
      <c r="N45" s="177">
        <v>2602.9059316956264</v>
      </c>
      <c r="O45" s="178">
        <v>31930.654284002398</v>
      </c>
      <c r="P45" s="179"/>
      <c r="Q45" s="180"/>
      <c r="R45" s="181">
        <v>31930.654284002398</v>
      </c>
      <c r="T45" s="6"/>
      <c r="Y45" s="38"/>
      <c r="Z45" s="38"/>
    </row>
    <row r="46" spans="2:32" ht="13.5">
      <c r="B46" s="99" t="s">
        <v>96</v>
      </c>
      <c r="C46" s="174">
        <v>17089.83014060583</v>
      </c>
      <c r="D46" s="175"/>
      <c r="E46" s="176"/>
      <c r="F46" s="177">
        <v>17089.83014060583</v>
      </c>
      <c r="G46" s="174">
        <v>10693.344814570162</v>
      </c>
      <c r="H46" s="175"/>
      <c r="I46" s="176"/>
      <c r="J46" s="177">
        <v>10693.344814570162</v>
      </c>
      <c r="K46" s="174">
        <v>2215.7813532131736</v>
      </c>
      <c r="L46" s="175"/>
      <c r="M46" s="176"/>
      <c r="N46" s="177">
        <v>2215.7813532131736</v>
      </c>
      <c r="O46" s="178">
        <v>29998.956308389166</v>
      </c>
      <c r="P46" s="179"/>
      <c r="Q46" s="180"/>
      <c r="R46" s="181">
        <v>29998.956308389166</v>
      </c>
      <c r="T46" s="8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14811.441192496302</v>
      </c>
      <c r="D47" s="175"/>
      <c r="E47" s="176"/>
      <c r="F47" s="177">
        <v>14811.441192496302</v>
      </c>
      <c r="G47" s="174">
        <v>11784.847824394801</v>
      </c>
      <c r="H47" s="175"/>
      <c r="I47" s="176"/>
      <c r="J47" s="177">
        <v>11784.847824394801</v>
      </c>
      <c r="K47" s="174">
        <v>2350.3997042111</v>
      </c>
      <c r="L47" s="175"/>
      <c r="M47" s="176"/>
      <c r="N47" s="177">
        <v>2350.3997042111</v>
      </c>
      <c r="O47" s="178">
        <v>28946.688721102204</v>
      </c>
      <c r="P47" s="179"/>
      <c r="Q47" s="180"/>
      <c r="R47" s="181">
        <v>28946.688721102204</v>
      </c>
      <c r="T47" s="4" t="s">
        <v>28</v>
      </c>
      <c r="U47" s="113">
        <f>R42</f>
        <v>32202.14865137553</v>
      </c>
      <c r="V47" s="113">
        <f>R58</f>
        <v>28972.458792121026</v>
      </c>
      <c r="W47" s="113">
        <f>R74</f>
        <v>29249.66099659796</v>
      </c>
      <c r="X47" s="113">
        <f>R90</f>
        <v>30250.204761713576</v>
      </c>
      <c r="Y47" s="113">
        <f>R106</f>
        <v>0</v>
      </c>
      <c r="Z47" s="113">
        <f>R122</f>
        <v>0</v>
      </c>
      <c r="AA47" s="113">
        <f>R138</f>
        <v>0</v>
      </c>
      <c r="AB47" s="113">
        <f>R154</f>
        <v>0</v>
      </c>
      <c r="AC47" s="113">
        <f>R170</f>
        <v>0</v>
      </c>
      <c r="AD47" s="113">
        <f>R186</f>
        <v>0</v>
      </c>
      <c r="AE47" s="113">
        <f>R202</f>
        <v>0</v>
      </c>
      <c r="AF47" s="113">
        <f>R218</f>
        <v>0</v>
      </c>
    </row>
    <row r="48" spans="2:32" ht="13.5">
      <c r="B48" s="99" t="s">
        <v>98</v>
      </c>
      <c r="C48" s="174">
        <v>12200.71858216971</v>
      </c>
      <c r="D48" s="175"/>
      <c r="E48" s="176"/>
      <c r="F48" s="177">
        <v>12200.71858216971</v>
      </c>
      <c r="G48" s="174">
        <v>11058.345327604726</v>
      </c>
      <c r="H48" s="175"/>
      <c r="I48" s="176"/>
      <c r="J48" s="177">
        <v>11058.345327604726</v>
      </c>
      <c r="K48" s="174">
        <v>2538.3227712137486</v>
      </c>
      <c r="L48" s="175"/>
      <c r="M48" s="176"/>
      <c r="N48" s="177">
        <v>2538.3227712137486</v>
      </c>
      <c r="O48" s="178">
        <v>25797.386680988184</v>
      </c>
      <c r="P48" s="179"/>
      <c r="Q48" s="180"/>
      <c r="R48" s="181">
        <v>25797.386680988184</v>
      </c>
      <c r="T48" s="4" t="s">
        <v>93</v>
      </c>
      <c r="U48" s="113">
        <f aca="true" t="shared" si="28" ref="U48:U56">R43</f>
        <v>27055.150710076323</v>
      </c>
      <c r="V48" s="113">
        <f aca="true" t="shared" si="29" ref="V48:V56">R59</f>
        <v>25865.82748914651</v>
      </c>
      <c r="W48" s="113">
        <f aca="true" t="shared" si="30" ref="W48:W56">R75</f>
        <v>25943.8091365702</v>
      </c>
      <c r="X48" s="113">
        <f aca="true" t="shared" si="31" ref="X48:X56">R91</f>
        <v>27598.394740644417</v>
      </c>
      <c r="Y48" s="113">
        <f aca="true" t="shared" si="32" ref="Y48:Y56">R107</f>
        <v>0</v>
      </c>
      <c r="Z48" s="113">
        <f aca="true" t="shared" si="33" ref="Z48:Z56">R123</f>
        <v>0</v>
      </c>
      <c r="AA48" s="113">
        <f aca="true" t="shared" si="34" ref="AA48:AA56">R139</f>
        <v>0</v>
      </c>
      <c r="AB48" s="113">
        <f aca="true" t="shared" si="35" ref="AB48:AB56">R155</f>
        <v>0</v>
      </c>
      <c r="AC48" s="113">
        <f aca="true" t="shared" si="36" ref="AC48:AC56">R171</f>
        <v>0</v>
      </c>
      <c r="AD48" s="113">
        <f aca="true" t="shared" si="37" ref="AD48:AD56">R187</f>
        <v>0</v>
      </c>
      <c r="AE48" s="113">
        <f aca="true" t="shared" si="38" ref="AE48:AE56">R203</f>
        <v>0</v>
      </c>
      <c r="AF48" s="113">
        <f aca="true" t="shared" si="39" ref="AF48:AF56">R219</f>
        <v>0</v>
      </c>
    </row>
    <row r="49" spans="2:32" ht="13.5">
      <c r="B49" s="99" t="s">
        <v>99</v>
      </c>
      <c r="C49" s="174">
        <v>13623.495911214954</v>
      </c>
      <c r="D49" s="175"/>
      <c r="E49" s="176"/>
      <c r="F49" s="177">
        <v>13623.495911214954</v>
      </c>
      <c r="G49" s="174">
        <v>10568.374707943925</v>
      </c>
      <c r="H49" s="175"/>
      <c r="I49" s="176"/>
      <c r="J49" s="177">
        <v>10568.374707943925</v>
      </c>
      <c r="K49" s="174">
        <v>2338.566734813084</v>
      </c>
      <c r="L49" s="175"/>
      <c r="M49" s="176"/>
      <c r="N49" s="177">
        <v>2338.566734813084</v>
      </c>
      <c r="O49" s="178">
        <v>26530.437353971964</v>
      </c>
      <c r="P49" s="179"/>
      <c r="Q49" s="180"/>
      <c r="R49" s="181">
        <v>26530.437353971964</v>
      </c>
      <c r="T49" s="4" t="s">
        <v>94</v>
      </c>
      <c r="U49" s="113">
        <f t="shared" si="28"/>
        <v>27605.52673525576</v>
      </c>
      <c r="V49" s="113">
        <f t="shared" si="29"/>
        <v>29547.43272413297</v>
      </c>
      <c r="W49" s="113">
        <f t="shared" si="30"/>
        <v>26457.541007403106</v>
      </c>
      <c r="X49" s="113">
        <f t="shared" si="31"/>
        <v>28644.27168815944</v>
      </c>
      <c r="Y49" s="113">
        <f t="shared" si="32"/>
        <v>0</v>
      </c>
      <c r="Z49" s="113">
        <f t="shared" si="33"/>
        <v>0</v>
      </c>
      <c r="AA49" s="113">
        <f t="shared" si="34"/>
        <v>0</v>
      </c>
      <c r="AB49" s="113">
        <f t="shared" si="35"/>
        <v>0</v>
      </c>
      <c r="AC49" s="113">
        <f t="shared" si="36"/>
        <v>0</v>
      </c>
      <c r="AD49" s="113">
        <f t="shared" si="37"/>
        <v>0</v>
      </c>
      <c r="AE49" s="113">
        <f t="shared" si="38"/>
        <v>0</v>
      </c>
      <c r="AF49" s="113">
        <f t="shared" si="39"/>
        <v>0</v>
      </c>
    </row>
    <row r="50" spans="2:32" ht="13.5">
      <c r="B50" s="55" t="s">
        <v>100</v>
      </c>
      <c r="C50" s="182">
        <v>1646.8851087562743</v>
      </c>
      <c r="D50" s="183"/>
      <c r="E50" s="184"/>
      <c r="F50" s="185">
        <v>1646.8851087562743</v>
      </c>
      <c r="G50" s="182">
        <v>6882.852760736197</v>
      </c>
      <c r="H50" s="183"/>
      <c r="I50" s="184"/>
      <c r="J50" s="185">
        <v>6882.852760736197</v>
      </c>
      <c r="K50" s="182">
        <v>1509.5761293920802</v>
      </c>
      <c r="L50" s="183"/>
      <c r="M50" s="184"/>
      <c r="N50" s="185">
        <v>1509.5761293920802</v>
      </c>
      <c r="O50" s="186">
        <v>10039.31399888455</v>
      </c>
      <c r="P50" s="187"/>
      <c r="Q50" s="188"/>
      <c r="R50" s="189">
        <v>10039.31399888455</v>
      </c>
      <c r="T50" s="4" t="s">
        <v>95</v>
      </c>
      <c r="U50" s="113">
        <f t="shared" si="28"/>
        <v>31930.654284002398</v>
      </c>
      <c r="V50" s="113">
        <f t="shared" si="29"/>
        <v>28108.07153873532</v>
      </c>
      <c r="W50" s="113">
        <f t="shared" si="30"/>
        <v>28062.823431261546</v>
      </c>
      <c r="X50" s="113">
        <f t="shared" si="31"/>
        <v>30160.05319148936</v>
      </c>
      <c r="Y50" s="113">
        <f t="shared" si="32"/>
        <v>0</v>
      </c>
      <c r="Z50" s="113">
        <f t="shared" si="33"/>
        <v>0</v>
      </c>
      <c r="AA50" s="113">
        <f t="shared" si="34"/>
        <v>0</v>
      </c>
      <c r="AB50" s="113">
        <f t="shared" si="35"/>
        <v>0</v>
      </c>
      <c r="AC50" s="113">
        <f t="shared" si="36"/>
        <v>0</v>
      </c>
      <c r="AD50" s="113">
        <f t="shared" si="37"/>
        <v>0</v>
      </c>
      <c r="AE50" s="113">
        <f t="shared" si="38"/>
        <v>0</v>
      </c>
      <c r="AF50" s="113">
        <f t="shared" si="39"/>
        <v>0</v>
      </c>
    </row>
    <row r="51" spans="2:32" ht="13.5">
      <c r="B51" s="54" t="s">
        <v>101</v>
      </c>
      <c r="C51" s="232">
        <v>14865.040363820513</v>
      </c>
      <c r="D51" s="191"/>
      <c r="E51" s="233"/>
      <c r="F51" s="193">
        <v>14865.040363820513</v>
      </c>
      <c r="G51" s="232">
        <v>12136.765929559424</v>
      </c>
      <c r="H51" s="191"/>
      <c r="I51" s="234"/>
      <c r="J51" s="193">
        <v>12136.765929559424</v>
      </c>
      <c r="K51" s="232">
        <v>2471.802917316228</v>
      </c>
      <c r="L51" s="191"/>
      <c r="M51" s="234"/>
      <c r="N51" s="193">
        <v>2471.895659772215</v>
      </c>
      <c r="O51" s="235">
        <v>29473.609210696166</v>
      </c>
      <c r="P51" s="194"/>
      <c r="Q51" s="236"/>
      <c r="R51" s="195">
        <v>29473.70195315215</v>
      </c>
      <c r="T51" s="4" t="s">
        <v>96</v>
      </c>
      <c r="U51" s="113">
        <f t="shared" si="28"/>
        <v>29998.956308389166</v>
      </c>
      <c r="V51" s="113">
        <f t="shared" si="29"/>
        <v>27800.300607760637</v>
      </c>
      <c r="W51" s="113">
        <f t="shared" si="30"/>
        <v>27618.26123793834</v>
      </c>
      <c r="X51" s="113">
        <f t="shared" si="31"/>
        <v>28232.207644579168</v>
      </c>
      <c r="Y51" s="113">
        <f t="shared" si="32"/>
        <v>0</v>
      </c>
      <c r="Z51" s="113">
        <f t="shared" si="33"/>
        <v>0</v>
      </c>
      <c r="AA51" s="113">
        <f t="shared" si="34"/>
        <v>0</v>
      </c>
      <c r="AB51" s="113">
        <f t="shared" si="35"/>
        <v>0</v>
      </c>
      <c r="AC51" s="113">
        <f t="shared" si="36"/>
        <v>0</v>
      </c>
      <c r="AD51" s="113">
        <f t="shared" si="37"/>
        <v>0</v>
      </c>
      <c r="AE51" s="113">
        <f t="shared" si="38"/>
        <v>0</v>
      </c>
      <c r="AF51" s="113">
        <f t="shared" si="39"/>
        <v>0</v>
      </c>
    </row>
    <row r="52" spans="2:32" ht="13.5">
      <c r="B52" t="s">
        <v>37</v>
      </c>
      <c r="T52" s="4" t="s">
        <v>97</v>
      </c>
      <c r="U52" s="113">
        <f t="shared" si="28"/>
        <v>28946.688721102204</v>
      </c>
      <c r="V52" s="113">
        <f t="shared" si="29"/>
        <v>26907.80971411005</v>
      </c>
      <c r="W52" s="113">
        <f t="shared" si="30"/>
        <v>26370.86650963432</v>
      </c>
      <c r="X52" s="113">
        <f t="shared" si="31"/>
        <v>28768.93942333812</v>
      </c>
      <c r="Y52" s="113">
        <f t="shared" si="32"/>
        <v>0</v>
      </c>
      <c r="Z52" s="113">
        <f t="shared" si="33"/>
        <v>0</v>
      </c>
      <c r="AA52" s="113">
        <f t="shared" si="34"/>
        <v>0</v>
      </c>
      <c r="AB52" s="113">
        <f t="shared" si="35"/>
        <v>0</v>
      </c>
      <c r="AC52" s="113">
        <f t="shared" si="36"/>
        <v>0</v>
      </c>
      <c r="AD52" s="113">
        <f t="shared" si="37"/>
        <v>0</v>
      </c>
      <c r="AE52" s="113">
        <f t="shared" si="38"/>
        <v>0</v>
      </c>
      <c r="AF52" s="113">
        <f t="shared" si="39"/>
        <v>0</v>
      </c>
    </row>
    <row r="53" spans="2:32" ht="13.5">
      <c r="B53" s="3"/>
      <c r="T53" s="4" t="s">
        <v>98</v>
      </c>
      <c r="U53" s="113">
        <f t="shared" si="28"/>
        <v>25797.386680988184</v>
      </c>
      <c r="V53" s="113">
        <f t="shared" si="29"/>
        <v>25114.136231115823</v>
      </c>
      <c r="W53" s="113">
        <f t="shared" si="30"/>
        <v>24901.88731494302</v>
      </c>
      <c r="X53" s="113">
        <f t="shared" si="31"/>
        <v>26028.909324208726</v>
      </c>
      <c r="Y53" s="113">
        <f t="shared" si="32"/>
        <v>0</v>
      </c>
      <c r="Z53" s="113">
        <f t="shared" si="33"/>
        <v>0</v>
      </c>
      <c r="AA53" s="113">
        <f t="shared" si="34"/>
        <v>0</v>
      </c>
      <c r="AB53" s="113">
        <f t="shared" si="35"/>
        <v>0</v>
      </c>
      <c r="AC53" s="113">
        <f t="shared" si="36"/>
        <v>0</v>
      </c>
      <c r="AD53" s="113">
        <f t="shared" si="37"/>
        <v>0</v>
      </c>
      <c r="AE53" s="113">
        <f t="shared" si="38"/>
        <v>0</v>
      </c>
      <c r="AF53" s="113">
        <f t="shared" si="39"/>
        <v>0</v>
      </c>
    </row>
    <row r="54" spans="2:32" ht="14.25" customHeight="1">
      <c r="B54" s="40" t="str">
        <f>'審査確定状況'!H6</f>
        <v>令和４年４月</v>
      </c>
      <c r="C54" s="3"/>
      <c r="D54" s="3"/>
      <c r="T54" s="4" t="s">
        <v>99</v>
      </c>
      <c r="U54" s="113">
        <f t="shared" si="28"/>
        <v>26530.437353971964</v>
      </c>
      <c r="V54" s="113">
        <f t="shared" si="29"/>
        <v>22783.94121004566</v>
      </c>
      <c r="W54" s="113">
        <f t="shared" si="30"/>
        <v>24454.252757551727</v>
      </c>
      <c r="X54" s="113">
        <f t="shared" si="31"/>
        <v>25421.626440530552</v>
      </c>
      <c r="Y54" s="113">
        <f t="shared" si="32"/>
        <v>0</v>
      </c>
      <c r="Z54" s="113">
        <f t="shared" si="33"/>
        <v>0</v>
      </c>
      <c r="AA54" s="113">
        <f t="shared" si="34"/>
        <v>0</v>
      </c>
      <c r="AB54" s="113">
        <f t="shared" si="35"/>
        <v>0</v>
      </c>
      <c r="AC54" s="113">
        <f t="shared" si="36"/>
        <v>0</v>
      </c>
      <c r="AD54" s="113">
        <f t="shared" si="37"/>
        <v>0</v>
      </c>
      <c r="AE54" s="113">
        <f t="shared" si="38"/>
        <v>0</v>
      </c>
      <c r="AF54" s="113">
        <f t="shared" si="39"/>
        <v>0</v>
      </c>
    </row>
    <row r="55" spans="2:32" ht="15" customHeight="1">
      <c r="B55" t="s">
        <v>23</v>
      </c>
      <c r="R55" t="s">
        <v>34</v>
      </c>
      <c r="T55" s="4" t="s">
        <v>100</v>
      </c>
      <c r="U55" s="113">
        <f t="shared" si="28"/>
        <v>10039.31399888455</v>
      </c>
      <c r="V55" s="113">
        <f t="shared" si="29"/>
        <v>14155.430722051853</v>
      </c>
      <c r="W55" s="113">
        <f t="shared" si="30"/>
        <v>13763.363329583803</v>
      </c>
      <c r="X55" s="113">
        <f t="shared" si="31"/>
        <v>16205.140345903033</v>
      </c>
      <c r="Y55" s="113">
        <f t="shared" si="32"/>
        <v>0</v>
      </c>
      <c r="Z55" s="113">
        <f t="shared" si="33"/>
        <v>0</v>
      </c>
      <c r="AA55" s="113">
        <f t="shared" si="34"/>
        <v>0</v>
      </c>
      <c r="AB55" s="113">
        <f t="shared" si="35"/>
        <v>0</v>
      </c>
      <c r="AC55" s="113">
        <f t="shared" si="36"/>
        <v>0</v>
      </c>
      <c r="AD55" s="113">
        <f t="shared" si="37"/>
        <v>0</v>
      </c>
      <c r="AE55" s="113">
        <f t="shared" si="38"/>
        <v>0</v>
      </c>
      <c r="AF55" s="113">
        <f t="shared" si="39"/>
        <v>0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18" t="s">
        <v>101</v>
      </c>
      <c r="U56" s="113">
        <f t="shared" si="28"/>
        <v>29473.70195315215</v>
      </c>
      <c r="V56" s="113">
        <f t="shared" si="29"/>
        <v>27172.059978719128</v>
      </c>
      <c r="W56" s="113">
        <f t="shared" si="30"/>
        <v>27175.989885497125</v>
      </c>
      <c r="X56" s="113">
        <f t="shared" si="31"/>
        <v>28549.707204753653</v>
      </c>
      <c r="Y56" s="113">
        <f t="shared" si="32"/>
        <v>0</v>
      </c>
      <c r="Z56" s="113">
        <f t="shared" si="33"/>
        <v>0</v>
      </c>
      <c r="AA56" s="113">
        <f t="shared" si="34"/>
        <v>0</v>
      </c>
      <c r="AB56" s="113">
        <f t="shared" si="35"/>
        <v>0</v>
      </c>
      <c r="AC56" s="113">
        <f t="shared" si="36"/>
        <v>0</v>
      </c>
      <c r="AD56" s="113">
        <f t="shared" si="37"/>
        <v>0</v>
      </c>
      <c r="AE56" s="113">
        <f t="shared" si="38"/>
        <v>0</v>
      </c>
      <c r="AF56" s="113">
        <f t="shared" si="39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13734.452310430475</v>
      </c>
      <c r="D58" s="167"/>
      <c r="E58" s="168"/>
      <c r="F58" s="169">
        <v>13734.452310430475</v>
      </c>
      <c r="G58" s="166">
        <v>12665.463613542483</v>
      </c>
      <c r="H58" s="167"/>
      <c r="I58" s="168"/>
      <c r="J58" s="169">
        <v>12665.463613542483</v>
      </c>
      <c r="K58" s="166">
        <v>2572.7193879584</v>
      </c>
      <c r="L58" s="167"/>
      <c r="M58" s="168"/>
      <c r="N58" s="169">
        <v>2572.5428681480694</v>
      </c>
      <c r="O58" s="170">
        <v>28972.635311931357</v>
      </c>
      <c r="P58" s="171"/>
      <c r="Q58" s="172"/>
      <c r="R58" s="173">
        <v>28972.458792121026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12383.452125375698</v>
      </c>
      <c r="D59" s="175"/>
      <c r="E59" s="176"/>
      <c r="F59" s="177">
        <v>12383.452125375698</v>
      </c>
      <c r="G59" s="174">
        <v>11360.152664472114</v>
      </c>
      <c r="H59" s="175"/>
      <c r="I59" s="176"/>
      <c r="J59" s="177">
        <v>11360.152664472114</v>
      </c>
      <c r="K59" s="174">
        <v>2122.2226992986975</v>
      </c>
      <c r="L59" s="175"/>
      <c r="M59" s="176"/>
      <c r="N59" s="177">
        <v>2122.2226992986975</v>
      </c>
      <c r="O59" s="178">
        <v>25865.82748914651</v>
      </c>
      <c r="P59" s="179"/>
      <c r="Q59" s="180"/>
      <c r="R59" s="181">
        <v>25865.82748914651</v>
      </c>
      <c r="T59" s="104"/>
      <c r="U59" s="105"/>
      <c r="V59" s="105"/>
      <c r="W59" s="105"/>
      <c r="X59" s="105"/>
      <c r="Y59" s="106"/>
      <c r="Z59" s="106"/>
      <c r="AA59" s="105"/>
      <c r="AB59" s="105"/>
      <c r="AC59" s="105"/>
      <c r="AD59" s="105"/>
      <c r="AE59" s="105"/>
      <c r="AF59" s="105"/>
    </row>
    <row r="60" spans="2:32" ht="13.5">
      <c r="B60" s="99" t="s">
        <v>94</v>
      </c>
      <c r="C60" s="174">
        <v>16803.636494459635</v>
      </c>
      <c r="D60" s="175"/>
      <c r="E60" s="176"/>
      <c r="F60" s="177">
        <v>16803.636494459635</v>
      </c>
      <c r="G60" s="174">
        <v>10846.17642826306</v>
      </c>
      <c r="H60" s="175"/>
      <c r="I60" s="176"/>
      <c r="J60" s="177">
        <v>10846.17642826306</v>
      </c>
      <c r="K60" s="174">
        <v>1897.619801410275</v>
      </c>
      <c r="L60" s="175"/>
      <c r="M60" s="176"/>
      <c r="N60" s="177">
        <v>1897.619801410275</v>
      </c>
      <c r="O60" s="178">
        <v>29547.43272413297</v>
      </c>
      <c r="P60" s="179"/>
      <c r="Q60" s="180"/>
      <c r="R60" s="181">
        <v>29547.43272413297</v>
      </c>
      <c r="T60" s="104"/>
      <c r="U60" s="105"/>
      <c r="V60" s="105"/>
      <c r="W60" s="105"/>
      <c r="X60" s="105"/>
      <c r="Y60" s="218"/>
      <c r="Z60" s="218"/>
      <c r="AA60" s="218"/>
      <c r="AB60" s="218"/>
      <c r="AC60" s="105"/>
      <c r="AD60" s="105"/>
      <c r="AE60" s="105"/>
      <c r="AF60" s="105"/>
    </row>
    <row r="61" spans="2:32" ht="13.5">
      <c r="B61" s="99" t="s">
        <v>95</v>
      </c>
      <c r="C61" s="174">
        <v>14344.598410250326</v>
      </c>
      <c r="D61" s="175"/>
      <c r="E61" s="176"/>
      <c r="F61" s="177">
        <v>14344.598410250326</v>
      </c>
      <c r="G61" s="174">
        <v>11611.512041760589</v>
      </c>
      <c r="H61" s="175"/>
      <c r="I61" s="176"/>
      <c r="J61" s="177">
        <v>11611.512041760589</v>
      </c>
      <c r="K61" s="174">
        <v>2151.9610867244037</v>
      </c>
      <c r="L61" s="175"/>
      <c r="M61" s="176"/>
      <c r="N61" s="177">
        <v>2151.9610867244037</v>
      </c>
      <c r="O61" s="178">
        <v>28108.07153873532</v>
      </c>
      <c r="P61" s="179"/>
      <c r="Q61" s="180"/>
      <c r="R61" s="181">
        <v>28108.07153873532</v>
      </c>
      <c r="T61" s="104"/>
      <c r="U61" s="104"/>
      <c r="V61" s="104"/>
      <c r="W61" s="104"/>
      <c r="X61" s="104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15762.460028050491</v>
      </c>
      <c r="D62" s="175"/>
      <c r="E62" s="176"/>
      <c r="F62" s="177">
        <v>15762.460028050491</v>
      </c>
      <c r="G62" s="174">
        <v>9982.17110799439</v>
      </c>
      <c r="H62" s="175"/>
      <c r="I62" s="176"/>
      <c r="J62" s="177">
        <v>9982.17110799439</v>
      </c>
      <c r="K62" s="174">
        <v>2055.669471715755</v>
      </c>
      <c r="L62" s="175"/>
      <c r="M62" s="176"/>
      <c r="N62" s="177">
        <v>2055.669471715755</v>
      </c>
      <c r="O62" s="178">
        <v>27800.300607760637</v>
      </c>
      <c r="P62" s="179"/>
      <c r="Q62" s="180"/>
      <c r="R62" s="181">
        <v>27800.300607760637</v>
      </c>
      <c r="T62" s="104"/>
      <c r="U62" s="104"/>
      <c r="V62" s="104"/>
      <c r="W62" s="104"/>
      <c r="X62" s="104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14218.030279741777</v>
      </c>
      <c r="D63" s="175"/>
      <c r="E63" s="176"/>
      <c r="F63" s="177">
        <v>14218.030279741777</v>
      </c>
      <c r="G63" s="174">
        <v>10564.926990470334</v>
      </c>
      <c r="H63" s="175"/>
      <c r="I63" s="176"/>
      <c r="J63" s="177">
        <v>10564.926990470334</v>
      </c>
      <c r="K63" s="174">
        <v>2124.8524438979402</v>
      </c>
      <c r="L63" s="175"/>
      <c r="M63" s="176"/>
      <c r="N63" s="177">
        <v>2124.8524438979402</v>
      </c>
      <c r="O63" s="178">
        <v>26907.80971411005</v>
      </c>
      <c r="P63" s="179"/>
      <c r="Q63" s="180"/>
      <c r="R63" s="181">
        <v>26907.80971411005</v>
      </c>
      <c r="T63" s="104"/>
      <c r="U63" s="104"/>
      <c r="V63" s="104"/>
      <c r="W63" s="104"/>
      <c r="X63" s="104"/>
      <c r="Y63" s="218"/>
      <c r="Z63" s="218"/>
      <c r="AA63" s="218"/>
      <c r="AB63" s="218"/>
      <c r="AC63" s="104"/>
      <c r="AD63" s="104"/>
      <c r="AE63" s="104"/>
      <c r="AF63" s="104"/>
    </row>
    <row r="64" spans="2:32" ht="13.5">
      <c r="B64" s="99" t="s">
        <v>98</v>
      </c>
      <c r="C64" s="174">
        <v>12274.046117148158</v>
      </c>
      <c r="D64" s="175"/>
      <c r="E64" s="176"/>
      <c r="F64" s="177">
        <v>12274.046117148158</v>
      </c>
      <c r="G64" s="174">
        <v>10433.896103896104</v>
      </c>
      <c r="H64" s="175"/>
      <c r="I64" s="176"/>
      <c r="J64" s="177">
        <v>10433.896103896104</v>
      </c>
      <c r="K64" s="174">
        <v>2406.194010071561</v>
      </c>
      <c r="L64" s="175"/>
      <c r="M64" s="176"/>
      <c r="N64" s="177">
        <v>2406.194010071561</v>
      </c>
      <c r="O64" s="178">
        <v>25114.136231115823</v>
      </c>
      <c r="P64" s="179"/>
      <c r="Q64" s="180"/>
      <c r="R64" s="181">
        <v>25114.136231115823</v>
      </c>
      <c r="T64" s="107"/>
      <c r="U64" s="7"/>
      <c r="V64" s="7"/>
      <c r="W64" s="7"/>
      <c r="X64" s="7"/>
      <c r="Y64" s="218"/>
      <c r="Z64" s="218"/>
      <c r="AA64" s="218"/>
      <c r="AB64" s="218"/>
      <c r="AC64" s="7"/>
      <c r="AD64" s="7"/>
      <c r="AE64" s="7"/>
      <c r="AF64" s="7"/>
    </row>
    <row r="65" spans="2:32" ht="13.5">
      <c r="B65" s="99" t="s">
        <v>99</v>
      </c>
      <c r="C65" s="174">
        <v>10628.268407534246</v>
      </c>
      <c r="D65" s="175"/>
      <c r="E65" s="176"/>
      <c r="F65" s="177">
        <v>10628.268407534246</v>
      </c>
      <c r="G65" s="174">
        <v>10175.437357305937</v>
      </c>
      <c r="H65" s="175"/>
      <c r="I65" s="176"/>
      <c r="J65" s="177">
        <v>10175.437357305937</v>
      </c>
      <c r="K65" s="174">
        <v>1980.2354452054794</v>
      </c>
      <c r="L65" s="175"/>
      <c r="M65" s="176"/>
      <c r="N65" s="177">
        <v>1980.2354452054794</v>
      </c>
      <c r="O65" s="178">
        <v>22783.94121004566</v>
      </c>
      <c r="P65" s="179"/>
      <c r="Q65" s="180"/>
      <c r="R65" s="181">
        <v>22783.94121004566</v>
      </c>
      <c r="T65" s="104"/>
      <c r="U65" s="105"/>
      <c r="V65" s="105"/>
      <c r="W65" s="105"/>
      <c r="X65" s="105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55" t="s">
        <v>100</v>
      </c>
      <c r="C66" s="182">
        <v>6799.849456370226</v>
      </c>
      <c r="D66" s="183"/>
      <c r="E66" s="184"/>
      <c r="F66" s="185">
        <v>6799.849456370226</v>
      </c>
      <c r="G66" s="182">
        <v>5779.208252021188</v>
      </c>
      <c r="H66" s="183"/>
      <c r="I66" s="184"/>
      <c r="J66" s="185">
        <v>5779.208252021188</v>
      </c>
      <c r="K66" s="182">
        <v>1576.3730136604404</v>
      </c>
      <c r="L66" s="183"/>
      <c r="M66" s="184"/>
      <c r="N66" s="185">
        <v>1576.3730136604404</v>
      </c>
      <c r="O66" s="186">
        <v>14155.430722051853</v>
      </c>
      <c r="P66" s="187"/>
      <c r="Q66" s="188"/>
      <c r="R66" s="189">
        <v>14155.430722051853</v>
      </c>
      <c r="T66" s="104"/>
      <c r="U66" s="105"/>
      <c r="V66" s="105"/>
      <c r="W66" s="105"/>
      <c r="X66" s="105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232">
        <v>13554.485507921487</v>
      </c>
      <c r="D67" s="191"/>
      <c r="E67" s="233"/>
      <c r="F67" s="193">
        <v>13554.485507921487</v>
      </c>
      <c r="G67" s="232">
        <v>11334.035667528035</v>
      </c>
      <c r="H67" s="191"/>
      <c r="I67" s="234"/>
      <c r="J67" s="193">
        <v>11334.035667528035</v>
      </c>
      <c r="K67" s="232">
        <v>2283.603969814503</v>
      </c>
      <c r="L67" s="191"/>
      <c r="M67" s="234"/>
      <c r="N67" s="193">
        <v>2283.538803269605</v>
      </c>
      <c r="O67" s="235">
        <v>27172.125145264024</v>
      </c>
      <c r="P67" s="194"/>
      <c r="Q67" s="236"/>
      <c r="R67" s="195">
        <v>27172.059978719128</v>
      </c>
      <c r="T67" s="104"/>
      <c r="U67" s="105"/>
      <c r="V67" s="105"/>
      <c r="W67" s="105"/>
      <c r="X67" s="105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t="s">
        <v>37</v>
      </c>
      <c r="T68" s="104"/>
      <c r="U68" s="105"/>
      <c r="V68" s="105"/>
      <c r="W68" s="105"/>
      <c r="X68" s="105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218"/>
      <c r="Z69" s="218"/>
      <c r="AA69" s="218"/>
      <c r="AB69" s="218"/>
      <c r="AC69" s="106"/>
      <c r="AD69" s="106"/>
      <c r="AE69" s="106"/>
      <c r="AF69" s="106"/>
    </row>
    <row r="70" spans="2:32" ht="14.25">
      <c r="B70" s="40" t="str">
        <f>'審査確定状況'!K6</f>
        <v>令和４年５月</v>
      </c>
      <c r="C70" s="3"/>
      <c r="D70" s="3"/>
      <c r="T70" s="104"/>
      <c r="U70" s="105"/>
      <c r="V70" s="105"/>
      <c r="W70" s="105"/>
      <c r="X70" s="105"/>
      <c r="Y70" s="39"/>
      <c r="Z70" s="39"/>
      <c r="AA70" s="217"/>
      <c r="AB70" s="217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14591.70142085251</v>
      </c>
      <c r="D74" s="167"/>
      <c r="E74" s="168"/>
      <c r="F74" s="169">
        <v>14591.70142085251</v>
      </c>
      <c r="G74" s="166">
        <v>12165.832165966247</v>
      </c>
      <c r="H74" s="167"/>
      <c r="I74" s="168"/>
      <c r="J74" s="169">
        <v>12165.832165966247</v>
      </c>
      <c r="K74" s="166">
        <v>2492.283503435395</v>
      </c>
      <c r="L74" s="167"/>
      <c r="M74" s="168"/>
      <c r="N74" s="169">
        <v>2492.1274097792007</v>
      </c>
      <c r="O74" s="170">
        <v>29249.817090254153</v>
      </c>
      <c r="P74" s="171"/>
      <c r="Q74" s="172"/>
      <c r="R74" s="173">
        <v>29249.66099659796</v>
      </c>
      <c r="T74" s="104"/>
      <c r="U74" s="105"/>
      <c r="V74" s="105"/>
      <c r="W74" s="105"/>
      <c r="X74" s="105"/>
      <c r="Y74" s="106"/>
      <c r="Z74" s="106"/>
      <c r="AA74" s="105"/>
      <c r="AB74" s="105"/>
      <c r="AC74" s="105"/>
      <c r="AD74" s="105"/>
      <c r="AE74" s="105"/>
      <c r="AF74" s="105"/>
    </row>
    <row r="75" spans="2:32" ht="13.5">
      <c r="B75" s="99" t="s">
        <v>93</v>
      </c>
      <c r="C75" s="174">
        <v>12755.428366419517</v>
      </c>
      <c r="D75" s="175"/>
      <c r="E75" s="176"/>
      <c r="F75" s="177">
        <v>12755.428366419517</v>
      </c>
      <c r="G75" s="174">
        <v>11253.042334369768</v>
      </c>
      <c r="H75" s="175"/>
      <c r="I75" s="176"/>
      <c r="J75" s="177">
        <v>11253.042334369768</v>
      </c>
      <c r="K75" s="174">
        <v>1935.3384357809136</v>
      </c>
      <c r="L75" s="175"/>
      <c r="M75" s="176"/>
      <c r="N75" s="177">
        <v>1935.3384357809136</v>
      </c>
      <c r="O75" s="178">
        <v>25943.8091365702</v>
      </c>
      <c r="P75" s="179"/>
      <c r="Q75" s="180"/>
      <c r="R75" s="181">
        <v>25943.8091365702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14333.013499782262</v>
      </c>
      <c r="D76" s="175"/>
      <c r="E76" s="176"/>
      <c r="F76" s="177">
        <v>14333.013499782262</v>
      </c>
      <c r="G76" s="174">
        <v>10283.971548845986</v>
      </c>
      <c r="H76" s="175"/>
      <c r="I76" s="176"/>
      <c r="J76" s="177">
        <v>10287.378429380171</v>
      </c>
      <c r="K76" s="174">
        <v>1837.1490782406736</v>
      </c>
      <c r="L76" s="175"/>
      <c r="M76" s="176"/>
      <c r="N76" s="177">
        <v>1837.1490782406736</v>
      </c>
      <c r="O76" s="178">
        <v>26454.13412686892</v>
      </c>
      <c r="P76" s="179"/>
      <c r="Q76" s="180"/>
      <c r="R76" s="181">
        <v>26457.541007403106</v>
      </c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14406.392348489362</v>
      </c>
      <c r="D77" s="175"/>
      <c r="E77" s="176"/>
      <c r="F77" s="177">
        <v>14406.392348489362</v>
      </c>
      <c r="G77" s="174">
        <v>11661.35808354687</v>
      </c>
      <c r="H77" s="175"/>
      <c r="I77" s="176"/>
      <c r="J77" s="177">
        <v>11661.35808354687</v>
      </c>
      <c r="K77" s="174">
        <v>1995.0729992253143</v>
      </c>
      <c r="L77" s="175"/>
      <c r="M77" s="176"/>
      <c r="N77" s="177">
        <v>1995.0729992253143</v>
      </c>
      <c r="O77" s="178">
        <v>28062.823431261546</v>
      </c>
      <c r="P77" s="179"/>
      <c r="Q77" s="180"/>
      <c r="R77" s="181">
        <v>28062.823431261546</v>
      </c>
      <c r="T77" s="104"/>
      <c r="U77" s="104"/>
      <c r="V77" s="104"/>
      <c r="W77" s="104"/>
      <c r="X77" s="104"/>
      <c r="Y77" s="106"/>
      <c r="Z77" s="106"/>
      <c r="AA77" s="104"/>
      <c r="AB77" s="104"/>
      <c r="AC77" s="104"/>
      <c r="AD77" s="104"/>
      <c r="AE77" s="104"/>
      <c r="AF77" s="104"/>
    </row>
    <row r="78" spans="2:32" ht="13.5">
      <c r="B78" s="99" t="s">
        <v>96</v>
      </c>
      <c r="C78" s="174">
        <v>16229.94869381031</v>
      </c>
      <c r="D78" s="175"/>
      <c r="E78" s="176"/>
      <c r="F78" s="177">
        <v>16229.94869381031</v>
      </c>
      <c r="G78" s="174">
        <v>9408.278653800895</v>
      </c>
      <c r="H78" s="175"/>
      <c r="I78" s="176"/>
      <c r="J78" s="177">
        <v>9408.278653800895</v>
      </c>
      <c r="K78" s="174">
        <v>1980.0338903271359</v>
      </c>
      <c r="L78" s="175"/>
      <c r="M78" s="176"/>
      <c r="N78" s="177">
        <v>1980.0338903271359</v>
      </c>
      <c r="O78" s="178">
        <v>27618.26123793834</v>
      </c>
      <c r="P78" s="179"/>
      <c r="Q78" s="180"/>
      <c r="R78" s="181">
        <v>27618.26123793834</v>
      </c>
      <c r="T78" s="107"/>
      <c r="U78" s="7"/>
      <c r="V78" s="7"/>
      <c r="W78" s="7"/>
      <c r="X78" s="7"/>
      <c r="Y78" s="39"/>
      <c r="Z78" s="39"/>
      <c r="AA78" s="7"/>
      <c r="AB78" s="7"/>
      <c r="AC78" s="7"/>
      <c r="AD78" s="7"/>
      <c r="AE78" s="7"/>
      <c r="AF78" s="7"/>
    </row>
    <row r="79" spans="2:32" ht="13.5">
      <c r="B79" s="99" t="s">
        <v>97</v>
      </c>
      <c r="C79" s="174">
        <v>13767.209329265937</v>
      </c>
      <c r="D79" s="175"/>
      <c r="E79" s="176"/>
      <c r="F79" s="177">
        <v>13767.209329265937</v>
      </c>
      <c r="G79" s="174">
        <v>10597.824072286365</v>
      </c>
      <c r="H79" s="175"/>
      <c r="I79" s="176"/>
      <c r="J79" s="177">
        <v>10597.824072286365</v>
      </c>
      <c r="K79" s="174">
        <v>2005.8331080820171</v>
      </c>
      <c r="L79" s="175"/>
      <c r="M79" s="176"/>
      <c r="N79" s="177">
        <v>2005.8331080820171</v>
      </c>
      <c r="O79" s="178">
        <v>26370.86650963432</v>
      </c>
      <c r="P79" s="179"/>
      <c r="Q79" s="180"/>
      <c r="R79" s="181">
        <v>26370.86650963432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12631.440515496857</v>
      </c>
      <c r="D80" s="175"/>
      <c r="E80" s="176"/>
      <c r="F80" s="177">
        <v>12631.440515496857</v>
      </c>
      <c r="G80" s="174">
        <v>10135.268931728619</v>
      </c>
      <c r="H80" s="175"/>
      <c r="I80" s="176"/>
      <c r="J80" s="177">
        <v>10135.268931728619</v>
      </c>
      <c r="K80" s="174">
        <v>2135.1778677175416</v>
      </c>
      <c r="L80" s="175"/>
      <c r="M80" s="176"/>
      <c r="N80" s="177">
        <v>2135.1778677175416</v>
      </c>
      <c r="O80" s="178">
        <v>24901.88731494302</v>
      </c>
      <c r="P80" s="179"/>
      <c r="Q80" s="180"/>
      <c r="R80" s="181">
        <v>24901.88731494302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99" t="s">
        <v>99</v>
      </c>
      <c r="C81" s="174">
        <v>12934.134525268546</v>
      </c>
      <c r="D81" s="175"/>
      <c r="E81" s="176"/>
      <c r="F81" s="177">
        <v>12934.134525268546</v>
      </c>
      <c r="G81" s="174">
        <v>9628.325282964459</v>
      </c>
      <c r="H81" s="175"/>
      <c r="I81" s="176"/>
      <c r="J81" s="177">
        <v>9628.325282964459</v>
      </c>
      <c r="K81" s="174">
        <v>1891.7929493187225</v>
      </c>
      <c r="L81" s="175"/>
      <c r="M81" s="176"/>
      <c r="N81" s="177">
        <v>1891.7929493187225</v>
      </c>
      <c r="O81" s="178">
        <v>24454.252757551727</v>
      </c>
      <c r="P81" s="179"/>
      <c r="Q81" s="180"/>
      <c r="R81" s="181">
        <v>24454.252757551727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55" t="s">
        <v>100</v>
      </c>
      <c r="C82" s="182">
        <v>6538.757030371204</v>
      </c>
      <c r="D82" s="183"/>
      <c r="E82" s="184"/>
      <c r="F82" s="185">
        <v>6538.757030371204</v>
      </c>
      <c r="G82" s="182">
        <v>5948.863892013498</v>
      </c>
      <c r="H82" s="183"/>
      <c r="I82" s="184"/>
      <c r="J82" s="185">
        <v>5948.863892013498</v>
      </c>
      <c r="K82" s="182">
        <v>1275.7424071991002</v>
      </c>
      <c r="L82" s="183"/>
      <c r="M82" s="184"/>
      <c r="N82" s="185">
        <v>1275.7424071991002</v>
      </c>
      <c r="O82" s="186">
        <v>13763.363329583803</v>
      </c>
      <c r="P82" s="187"/>
      <c r="Q82" s="188"/>
      <c r="R82" s="189">
        <v>13763.363329583803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232">
        <v>14008.764325182254</v>
      </c>
      <c r="D83" s="191"/>
      <c r="E83" s="233"/>
      <c r="F83" s="193">
        <v>14008.764325182254</v>
      </c>
      <c r="G83" s="232">
        <v>11006.815952522957</v>
      </c>
      <c r="H83" s="191"/>
      <c r="I83" s="234"/>
      <c r="J83" s="193">
        <v>11006.931638381877</v>
      </c>
      <c r="K83" s="232">
        <v>2160.3515923441296</v>
      </c>
      <c r="L83" s="191"/>
      <c r="M83" s="234"/>
      <c r="N83" s="193">
        <v>2160.2939219329937</v>
      </c>
      <c r="O83" s="235">
        <v>27175.93187004934</v>
      </c>
      <c r="P83" s="194"/>
      <c r="Q83" s="236"/>
      <c r="R83" s="195">
        <v>27175.989885497125</v>
      </c>
      <c r="T83" s="104"/>
      <c r="U83" s="105"/>
      <c r="V83" s="105"/>
      <c r="W83" s="105"/>
      <c r="X83" s="105"/>
      <c r="Y83" s="106"/>
      <c r="Z83" s="106"/>
      <c r="AA83" s="106"/>
      <c r="AB83" s="106"/>
      <c r="AC83" s="106"/>
      <c r="AD83" s="106"/>
      <c r="AE83" s="106"/>
      <c r="AF83" s="106"/>
    </row>
    <row r="84" spans="2:32" ht="13.5">
      <c r="B84" t="s">
        <v>37</v>
      </c>
      <c r="T84" s="104"/>
      <c r="U84" s="105"/>
      <c r="V84" s="105"/>
      <c r="W84" s="105"/>
      <c r="X84" s="105"/>
      <c r="Y84" s="106"/>
      <c r="Z84" s="106"/>
      <c r="AA84" s="106"/>
      <c r="AB84" s="106"/>
      <c r="AC84" s="106"/>
      <c r="AD84" s="106"/>
      <c r="AE84" s="106"/>
      <c r="AF84" s="106"/>
    </row>
    <row r="85" spans="20:32" ht="13.5">
      <c r="T85" s="104"/>
      <c r="U85" s="105"/>
      <c r="V85" s="105"/>
      <c r="W85" s="105"/>
      <c r="X85" s="105"/>
      <c r="Y85" s="106"/>
      <c r="Z85" s="106"/>
      <c r="AA85" s="106"/>
      <c r="AB85" s="106"/>
      <c r="AC85" s="106"/>
      <c r="AD85" s="106"/>
      <c r="AE85" s="106"/>
      <c r="AF85" s="106"/>
    </row>
    <row r="86" spans="2:32" ht="14.25">
      <c r="B86" s="40" t="str">
        <f>'審査確定状況'!N6</f>
        <v>令和４年６月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14510.171571579609</v>
      </c>
      <c r="D90" s="167"/>
      <c r="E90" s="168"/>
      <c r="F90" s="169">
        <v>14510.171571579609</v>
      </c>
      <c r="G90" s="166">
        <v>12903.193613575835</v>
      </c>
      <c r="H90" s="167"/>
      <c r="I90" s="168"/>
      <c r="J90" s="169">
        <v>12903.193613575835</v>
      </c>
      <c r="K90" s="166">
        <v>2836.8395765581295</v>
      </c>
      <c r="L90" s="167"/>
      <c r="M90" s="168"/>
      <c r="N90" s="169">
        <v>2836.8395765581295</v>
      </c>
      <c r="O90" s="170">
        <v>30250.204761713576</v>
      </c>
      <c r="P90" s="171"/>
      <c r="Q90" s="172"/>
      <c r="R90" s="173">
        <v>30250.204761713576</v>
      </c>
      <c r="T90" s="104"/>
      <c r="U90" s="105"/>
      <c r="V90" s="105"/>
      <c r="W90" s="105"/>
      <c r="X90" s="105"/>
      <c r="Y90" s="106"/>
      <c r="Z90" s="106"/>
      <c r="AA90" s="105"/>
      <c r="AB90" s="105"/>
      <c r="AC90" s="105"/>
      <c r="AD90" s="105"/>
      <c r="AE90" s="105"/>
      <c r="AF90" s="105"/>
    </row>
    <row r="91" spans="2:32" ht="13.5">
      <c r="B91" s="99" t="s">
        <v>93</v>
      </c>
      <c r="C91" s="174">
        <v>14042.771275827192</v>
      </c>
      <c r="D91" s="175"/>
      <c r="E91" s="176"/>
      <c r="F91" s="177">
        <v>14042.771275827192</v>
      </c>
      <c r="G91" s="174">
        <v>11314.08322496749</v>
      </c>
      <c r="H91" s="175"/>
      <c r="I91" s="176"/>
      <c r="J91" s="177">
        <v>11314.08322496749</v>
      </c>
      <c r="K91" s="174">
        <v>2241.5402398497326</v>
      </c>
      <c r="L91" s="175"/>
      <c r="M91" s="176"/>
      <c r="N91" s="177">
        <v>2241.5402398497326</v>
      </c>
      <c r="O91" s="178">
        <v>27598.394740644417</v>
      </c>
      <c r="P91" s="179"/>
      <c r="Q91" s="180"/>
      <c r="R91" s="181">
        <v>27598.394740644417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13866.918229777257</v>
      </c>
      <c r="D92" s="175"/>
      <c r="E92" s="176"/>
      <c r="F92" s="177">
        <v>13866.918229777257</v>
      </c>
      <c r="G92" s="174">
        <v>12860.16266119578</v>
      </c>
      <c r="H92" s="175"/>
      <c r="I92" s="176"/>
      <c r="J92" s="177">
        <v>12856.723329425557</v>
      </c>
      <c r="K92" s="174">
        <v>1920.6301289566236</v>
      </c>
      <c r="L92" s="175"/>
      <c r="M92" s="176"/>
      <c r="N92" s="177">
        <v>1920.6301289566236</v>
      </c>
      <c r="O92" s="178">
        <v>28647.71101992966</v>
      </c>
      <c r="P92" s="179"/>
      <c r="Q92" s="180"/>
      <c r="R92" s="181">
        <v>28644.27168815944</v>
      </c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15234.025818790342</v>
      </c>
      <c r="D93" s="175"/>
      <c r="E93" s="176"/>
      <c r="F93" s="177">
        <v>15234.025818790342</v>
      </c>
      <c r="G93" s="174">
        <v>12339.355127898638</v>
      </c>
      <c r="H93" s="175"/>
      <c r="I93" s="176"/>
      <c r="J93" s="177">
        <v>12339.355127898638</v>
      </c>
      <c r="K93" s="174">
        <v>2586.6722448003825</v>
      </c>
      <c r="L93" s="175"/>
      <c r="M93" s="176"/>
      <c r="N93" s="177">
        <v>2586.6722448003825</v>
      </c>
      <c r="O93" s="178">
        <v>30160.05319148936</v>
      </c>
      <c r="P93" s="179"/>
      <c r="Q93" s="180"/>
      <c r="R93" s="181">
        <v>30160.05319148936</v>
      </c>
      <c r="T93" s="104"/>
      <c r="U93" s="104"/>
      <c r="V93" s="104"/>
      <c r="W93" s="104"/>
      <c r="X93" s="104"/>
      <c r="Y93" s="106"/>
      <c r="Z93" s="106"/>
      <c r="AA93" s="104"/>
      <c r="AB93" s="104"/>
      <c r="AC93" s="104"/>
      <c r="AD93" s="104"/>
      <c r="AE93" s="104"/>
      <c r="AF93" s="104"/>
    </row>
    <row r="94" spans="2:32" ht="13.5">
      <c r="B94" s="99" t="s">
        <v>96</v>
      </c>
      <c r="C94" s="174">
        <v>15467.429545777482</v>
      </c>
      <c r="D94" s="175"/>
      <c r="E94" s="176"/>
      <c r="F94" s="177">
        <v>15467.429545777482</v>
      </c>
      <c r="G94" s="174">
        <v>10417.603845971676</v>
      </c>
      <c r="H94" s="175"/>
      <c r="I94" s="176"/>
      <c r="J94" s="177">
        <v>10417.603845971676</v>
      </c>
      <c r="K94" s="174">
        <v>2347.17425283001</v>
      </c>
      <c r="L94" s="175"/>
      <c r="M94" s="176"/>
      <c r="N94" s="177">
        <v>2347.17425283001</v>
      </c>
      <c r="O94" s="178">
        <v>28232.207644579168</v>
      </c>
      <c r="P94" s="179"/>
      <c r="Q94" s="180"/>
      <c r="R94" s="181">
        <v>28232.207644579168</v>
      </c>
      <c r="T94" s="107"/>
      <c r="U94" s="7"/>
      <c r="V94" s="7"/>
      <c r="W94" s="7"/>
      <c r="X94" s="7"/>
      <c r="Y94" s="39"/>
      <c r="Z94" s="39"/>
      <c r="AA94" s="7"/>
      <c r="AB94" s="7"/>
      <c r="AC94" s="7"/>
      <c r="AD94" s="7"/>
      <c r="AE94" s="7"/>
      <c r="AF94" s="7"/>
    </row>
    <row r="95" spans="2:32" ht="13.5">
      <c r="B95" s="99" t="s">
        <v>97</v>
      </c>
      <c r="C95" s="174">
        <v>15264.507741860374</v>
      </c>
      <c r="D95" s="175"/>
      <c r="E95" s="176"/>
      <c r="F95" s="177">
        <v>15264.507741860374</v>
      </c>
      <c r="G95" s="174">
        <v>11170.811828165626</v>
      </c>
      <c r="H95" s="175"/>
      <c r="I95" s="176"/>
      <c r="J95" s="177">
        <v>11170.811828165626</v>
      </c>
      <c r="K95" s="174">
        <v>2333.619853312119</v>
      </c>
      <c r="L95" s="175"/>
      <c r="M95" s="176"/>
      <c r="N95" s="177">
        <v>2333.619853312119</v>
      </c>
      <c r="O95" s="178">
        <v>28768.93942333812</v>
      </c>
      <c r="P95" s="179"/>
      <c r="Q95" s="180"/>
      <c r="R95" s="181">
        <v>28768.93942333812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12636.970701454235</v>
      </c>
      <c r="D96" s="175"/>
      <c r="E96" s="176"/>
      <c r="F96" s="177">
        <v>12636.970701454235</v>
      </c>
      <c r="G96" s="174">
        <v>10897.128956372968</v>
      </c>
      <c r="H96" s="175"/>
      <c r="I96" s="176"/>
      <c r="J96" s="177">
        <v>10897.128956372968</v>
      </c>
      <c r="K96" s="174">
        <v>2494.8096663815227</v>
      </c>
      <c r="L96" s="175"/>
      <c r="M96" s="176"/>
      <c r="N96" s="177">
        <v>2494.8096663815227</v>
      </c>
      <c r="O96" s="178">
        <v>26028.909324208726</v>
      </c>
      <c r="P96" s="179"/>
      <c r="Q96" s="180"/>
      <c r="R96" s="181">
        <v>26028.909324208726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99" t="s">
        <v>99</v>
      </c>
      <c r="C97" s="174">
        <v>12582.600565340292</v>
      </c>
      <c r="D97" s="175"/>
      <c r="E97" s="176"/>
      <c r="F97" s="177">
        <v>12582.600565340292</v>
      </c>
      <c r="G97" s="174">
        <v>10678.082916576068</v>
      </c>
      <c r="H97" s="175"/>
      <c r="I97" s="176"/>
      <c r="J97" s="177">
        <v>10678.082916576068</v>
      </c>
      <c r="K97" s="174">
        <v>2160.9429586141914</v>
      </c>
      <c r="L97" s="175"/>
      <c r="M97" s="176"/>
      <c r="N97" s="177">
        <v>2160.9429586141914</v>
      </c>
      <c r="O97" s="178">
        <v>25421.626440530552</v>
      </c>
      <c r="P97" s="179"/>
      <c r="Q97" s="180"/>
      <c r="R97" s="181">
        <v>25421.626440530552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55" t="s">
        <v>100</v>
      </c>
      <c r="C98" s="182">
        <v>7777.8508647575845</v>
      </c>
      <c r="D98" s="183"/>
      <c r="E98" s="184"/>
      <c r="F98" s="185">
        <v>7777.8508647575845</v>
      </c>
      <c r="G98" s="182">
        <v>6730.391267366033</v>
      </c>
      <c r="H98" s="183"/>
      <c r="I98" s="184"/>
      <c r="J98" s="185">
        <v>6730.391267366033</v>
      </c>
      <c r="K98" s="182">
        <v>1696.898213779416</v>
      </c>
      <c r="L98" s="183"/>
      <c r="M98" s="184"/>
      <c r="N98" s="185">
        <v>1696.898213779416</v>
      </c>
      <c r="O98" s="186">
        <v>16205.140345903033</v>
      </c>
      <c r="P98" s="187"/>
      <c r="Q98" s="188"/>
      <c r="R98" s="189">
        <v>16205.140345903033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232">
        <v>14273.927308739787</v>
      </c>
      <c r="D99" s="191"/>
      <c r="E99" s="233"/>
      <c r="F99" s="193">
        <v>14273.927308739787</v>
      </c>
      <c r="G99" s="232">
        <v>11765.113641990592</v>
      </c>
      <c r="H99" s="191"/>
      <c r="I99" s="234"/>
      <c r="J99" s="193">
        <v>11764.997425105224</v>
      </c>
      <c r="K99" s="232">
        <v>2510.782470908641</v>
      </c>
      <c r="L99" s="191"/>
      <c r="M99" s="234"/>
      <c r="N99" s="193">
        <v>2510.782470908641</v>
      </c>
      <c r="O99" s="235">
        <v>28549.82342163902</v>
      </c>
      <c r="P99" s="194"/>
      <c r="Q99" s="236"/>
      <c r="R99" s="195">
        <v>28549.707204753653</v>
      </c>
      <c r="T99" s="104"/>
      <c r="U99" s="105"/>
      <c r="V99" s="105"/>
      <c r="W99" s="105"/>
      <c r="X99" s="105"/>
      <c r="Y99" s="106"/>
      <c r="Z99" s="106"/>
      <c r="AA99" s="106"/>
      <c r="AB99" s="106"/>
      <c r="AC99" s="106"/>
      <c r="AD99" s="106"/>
      <c r="AE99" s="106"/>
      <c r="AF99" s="106"/>
    </row>
    <row r="100" spans="2:32" ht="13.5">
      <c r="B100" t="s">
        <v>37</v>
      </c>
      <c r="T100" s="104"/>
      <c r="U100" s="105"/>
      <c r="V100" s="105"/>
      <c r="W100" s="105"/>
      <c r="X100" s="105"/>
      <c r="Y100" s="106"/>
      <c r="Z100" s="106"/>
      <c r="AA100" s="106"/>
      <c r="AB100" s="106"/>
      <c r="AC100" s="106"/>
      <c r="AD100" s="106"/>
      <c r="AE100" s="106"/>
      <c r="AF100" s="106"/>
    </row>
    <row r="101" spans="20:32" ht="13.5">
      <c r="T101" s="104"/>
      <c r="U101" s="105"/>
      <c r="V101" s="105"/>
      <c r="W101" s="105"/>
      <c r="X101" s="105"/>
      <c r="Y101" s="106"/>
      <c r="Z101" s="106"/>
      <c r="AA101" s="106"/>
      <c r="AB101" s="106"/>
      <c r="AC101" s="106"/>
      <c r="AD101" s="106"/>
      <c r="AE101" s="106"/>
      <c r="AF101" s="106"/>
    </row>
    <row r="102" spans="2:32" ht="14.25">
      <c r="B102" s="40" t="str">
        <f>'審査確定状況'!Q6</f>
        <v>令和４年７月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/>
      <c r="D106" s="167"/>
      <c r="E106" s="168"/>
      <c r="F106" s="169"/>
      <c r="G106" s="166"/>
      <c r="H106" s="167"/>
      <c r="I106" s="168"/>
      <c r="J106" s="169"/>
      <c r="K106" s="166"/>
      <c r="L106" s="167"/>
      <c r="M106" s="168"/>
      <c r="N106" s="169"/>
      <c r="O106" s="170"/>
      <c r="P106" s="171"/>
      <c r="Q106" s="172"/>
      <c r="R106" s="173"/>
      <c r="T106" s="104"/>
      <c r="U106" s="105"/>
      <c r="V106" s="105"/>
      <c r="W106" s="105"/>
      <c r="X106" s="105"/>
      <c r="Y106" s="106"/>
      <c r="Z106" s="106"/>
      <c r="AA106" s="105"/>
      <c r="AB106" s="105"/>
      <c r="AC106" s="105"/>
      <c r="AD106" s="105"/>
      <c r="AE106" s="105"/>
      <c r="AF106" s="105"/>
    </row>
    <row r="107" spans="2:32" ht="13.5">
      <c r="B107" s="99" t="s">
        <v>93</v>
      </c>
      <c r="C107" s="174"/>
      <c r="D107" s="175"/>
      <c r="E107" s="176"/>
      <c r="F107" s="177"/>
      <c r="G107" s="174"/>
      <c r="H107" s="175"/>
      <c r="I107" s="176"/>
      <c r="J107" s="177"/>
      <c r="K107" s="174"/>
      <c r="L107" s="175"/>
      <c r="M107" s="176"/>
      <c r="N107" s="177"/>
      <c r="O107" s="178"/>
      <c r="P107" s="179"/>
      <c r="Q107" s="180"/>
      <c r="R107" s="181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/>
      <c r="D108" s="175"/>
      <c r="E108" s="176"/>
      <c r="F108" s="177"/>
      <c r="G108" s="174"/>
      <c r="H108" s="175"/>
      <c r="I108" s="176"/>
      <c r="J108" s="177"/>
      <c r="K108" s="174"/>
      <c r="L108" s="175"/>
      <c r="M108" s="176"/>
      <c r="N108" s="177"/>
      <c r="O108" s="178"/>
      <c r="P108" s="179"/>
      <c r="Q108" s="180"/>
      <c r="R108" s="181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/>
      <c r="D109" s="175"/>
      <c r="E109" s="176"/>
      <c r="F109" s="177"/>
      <c r="G109" s="174"/>
      <c r="H109" s="175"/>
      <c r="I109" s="176"/>
      <c r="J109" s="177"/>
      <c r="K109" s="174"/>
      <c r="L109" s="175"/>
      <c r="M109" s="176"/>
      <c r="N109" s="177"/>
      <c r="O109" s="178"/>
      <c r="P109" s="179"/>
      <c r="Q109" s="180"/>
      <c r="R109" s="181"/>
      <c r="T109" s="104"/>
      <c r="U109" s="104"/>
      <c r="V109" s="104"/>
      <c r="W109" s="104"/>
      <c r="X109" s="104"/>
      <c r="Y109" s="106"/>
      <c r="Z109" s="106"/>
      <c r="AA109" s="104"/>
      <c r="AB109" s="104"/>
      <c r="AC109" s="104"/>
      <c r="AD109" s="104"/>
      <c r="AE109" s="104"/>
      <c r="AF109" s="104"/>
    </row>
    <row r="110" spans="2:32" ht="13.5">
      <c r="B110" s="99" t="s">
        <v>96</v>
      </c>
      <c r="C110" s="174"/>
      <c r="D110" s="175"/>
      <c r="E110" s="176"/>
      <c r="F110" s="177"/>
      <c r="G110" s="174"/>
      <c r="H110" s="175"/>
      <c r="I110" s="176"/>
      <c r="J110" s="177"/>
      <c r="K110" s="174"/>
      <c r="L110" s="175"/>
      <c r="M110" s="176"/>
      <c r="N110" s="177"/>
      <c r="O110" s="178"/>
      <c r="P110" s="179"/>
      <c r="Q110" s="180"/>
      <c r="R110" s="181"/>
      <c r="T110" s="107"/>
      <c r="U110" s="7"/>
      <c r="V110" s="7"/>
      <c r="W110" s="7"/>
      <c r="X110" s="7"/>
      <c r="Y110" s="39"/>
      <c r="Z110" s="39"/>
      <c r="AA110" s="7"/>
      <c r="AB110" s="7"/>
      <c r="AC110" s="7"/>
      <c r="AD110" s="7"/>
      <c r="AE110" s="7"/>
      <c r="AF110" s="7"/>
    </row>
    <row r="111" spans="2:32" ht="13.5">
      <c r="B111" s="99" t="s">
        <v>97</v>
      </c>
      <c r="C111" s="174"/>
      <c r="D111" s="175"/>
      <c r="E111" s="176"/>
      <c r="F111" s="177"/>
      <c r="G111" s="174"/>
      <c r="H111" s="175"/>
      <c r="I111" s="176"/>
      <c r="J111" s="177"/>
      <c r="K111" s="174"/>
      <c r="L111" s="175"/>
      <c r="M111" s="176"/>
      <c r="N111" s="177"/>
      <c r="O111" s="178"/>
      <c r="P111" s="179"/>
      <c r="Q111" s="180"/>
      <c r="R111" s="181"/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/>
      <c r="D112" s="175"/>
      <c r="E112" s="176"/>
      <c r="F112" s="177"/>
      <c r="G112" s="174"/>
      <c r="H112" s="175"/>
      <c r="I112" s="176"/>
      <c r="J112" s="177"/>
      <c r="K112" s="174"/>
      <c r="L112" s="175"/>
      <c r="M112" s="176"/>
      <c r="N112" s="177"/>
      <c r="O112" s="178"/>
      <c r="P112" s="179"/>
      <c r="Q112" s="180"/>
      <c r="R112" s="181"/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99" t="s">
        <v>99</v>
      </c>
      <c r="C113" s="174"/>
      <c r="D113" s="175"/>
      <c r="E113" s="176"/>
      <c r="F113" s="177"/>
      <c r="G113" s="174"/>
      <c r="H113" s="175"/>
      <c r="I113" s="176"/>
      <c r="J113" s="177"/>
      <c r="K113" s="174"/>
      <c r="L113" s="175"/>
      <c r="M113" s="176"/>
      <c r="N113" s="177"/>
      <c r="O113" s="178"/>
      <c r="P113" s="179"/>
      <c r="Q113" s="180"/>
      <c r="R113" s="181"/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55" t="s">
        <v>100</v>
      </c>
      <c r="C114" s="182"/>
      <c r="D114" s="183"/>
      <c r="E114" s="184"/>
      <c r="F114" s="185"/>
      <c r="G114" s="182"/>
      <c r="H114" s="183"/>
      <c r="I114" s="184"/>
      <c r="J114" s="185"/>
      <c r="K114" s="182"/>
      <c r="L114" s="183"/>
      <c r="M114" s="184"/>
      <c r="N114" s="185"/>
      <c r="O114" s="186"/>
      <c r="P114" s="187"/>
      <c r="Q114" s="188"/>
      <c r="R114" s="189"/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232"/>
      <c r="D115" s="191"/>
      <c r="E115" s="233"/>
      <c r="F115" s="193"/>
      <c r="G115" s="232"/>
      <c r="H115" s="191"/>
      <c r="I115" s="234"/>
      <c r="J115" s="193"/>
      <c r="K115" s="232"/>
      <c r="L115" s="191"/>
      <c r="M115" s="234"/>
      <c r="N115" s="193"/>
      <c r="O115" s="235"/>
      <c r="P115" s="194"/>
      <c r="Q115" s="236"/>
      <c r="R115" s="195"/>
      <c r="T115" s="104"/>
      <c r="U115" s="105"/>
      <c r="V115" s="105"/>
      <c r="W115" s="105"/>
      <c r="X115" s="105"/>
      <c r="Y115" s="106"/>
      <c r="Z115" s="106"/>
      <c r="AA115" s="106"/>
      <c r="AB115" s="106"/>
      <c r="AC115" s="106"/>
      <c r="AD115" s="106"/>
      <c r="AE115" s="106"/>
      <c r="AF115" s="106"/>
    </row>
    <row r="116" spans="2:32" ht="13.5">
      <c r="B116" t="s">
        <v>37</v>
      </c>
      <c r="T116" s="104"/>
      <c r="U116" s="105"/>
      <c r="V116" s="105"/>
      <c r="W116" s="105"/>
      <c r="X116" s="105"/>
      <c r="Y116" s="106"/>
      <c r="Z116" s="106"/>
      <c r="AA116" s="106"/>
      <c r="AB116" s="106"/>
      <c r="AC116" s="106"/>
      <c r="AD116" s="106"/>
      <c r="AE116" s="106"/>
      <c r="AF116" s="106"/>
    </row>
    <row r="117" spans="20:32" ht="13.5">
      <c r="T117" s="104"/>
      <c r="U117" s="105"/>
      <c r="V117" s="105"/>
      <c r="W117" s="105"/>
      <c r="X117" s="105"/>
      <c r="Y117" s="106"/>
      <c r="Z117" s="106"/>
      <c r="AA117" s="106"/>
      <c r="AB117" s="106"/>
      <c r="AC117" s="106"/>
      <c r="AD117" s="106"/>
      <c r="AE117" s="106"/>
      <c r="AF117" s="106"/>
    </row>
    <row r="118" spans="2:32" ht="14.25">
      <c r="B118" s="40" t="str">
        <f>'審査確定状況'!T6</f>
        <v>令和４年８月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/>
      <c r="D122" s="167"/>
      <c r="E122" s="168"/>
      <c r="F122" s="169"/>
      <c r="G122" s="166"/>
      <c r="H122" s="167"/>
      <c r="I122" s="168"/>
      <c r="J122" s="169"/>
      <c r="K122" s="166"/>
      <c r="L122" s="167"/>
      <c r="M122" s="168"/>
      <c r="N122" s="169"/>
      <c r="O122" s="170"/>
      <c r="P122" s="171"/>
      <c r="Q122" s="172"/>
      <c r="R122" s="173"/>
      <c r="T122" s="104"/>
      <c r="U122" s="105"/>
      <c r="V122" s="105"/>
      <c r="W122" s="105"/>
      <c r="X122" s="105"/>
      <c r="Y122" s="106"/>
      <c r="Z122" s="106"/>
      <c r="AA122" s="105"/>
      <c r="AB122" s="105"/>
      <c r="AC122" s="105"/>
      <c r="AD122" s="105"/>
      <c r="AE122" s="105"/>
      <c r="AF122" s="105"/>
    </row>
    <row r="123" spans="2:32" ht="13.5">
      <c r="B123" s="99" t="s">
        <v>93</v>
      </c>
      <c r="C123" s="174"/>
      <c r="D123" s="175"/>
      <c r="E123" s="176"/>
      <c r="F123" s="177"/>
      <c r="G123" s="174"/>
      <c r="H123" s="175"/>
      <c r="I123" s="176"/>
      <c r="J123" s="177"/>
      <c r="K123" s="174"/>
      <c r="L123" s="175"/>
      <c r="M123" s="176"/>
      <c r="N123" s="177"/>
      <c r="O123" s="178"/>
      <c r="P123" s="179"/>
      <c r="Q123" s="180"/>
      <c r="R123" s="181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/>
      <c r="D124" s="175"/>
      <c r="E124" s="176"/>
      <c r="F124" s="177"/>
      <c r="G124" s="174"/>
      <c r="H124" s="175"/>
      <c r="I124" s="176"/>
      <c r="J124" s="177"/>
      <c r="K124" s="174"/>
      <c r="L124" s="175"/>
      <c r="M124" s="176"/>
      <c r="N124" s="177"/>
      <c r="O124" s="178"/>
      <c r="P124" s="179"/>
      <c r="Q124" s="180"/>
      <c r="R124" s="181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/>
      <c r="D125" s="175"/>
      <c r="E125" s="176"/>
      <c r="F125" s="177"/>
      <c r="G125" s="174"/>
      <c r="H125" s="175"/>
      <c r="I125" s="176"/>
      <c r="J125" s="177"/>
      <c r="K125" s="174"/>
      <c r="L125" s="175"/>
      <c r="M125" s="176"/>
      <c r="N125" s="177"/>
      <c r="O125" s="178"/>
      <c r="P125" s="179"/>
      <c r="Q125" s="180"/>
      <c r="R125" s="181"/>
      <c r="T125" s="104"/>
      <c r="U125" s="104"/>
      <c r="V125" s="104"/>
      <c r="W125" s="104"/>
      <c r="X125" s="104"/>
      <c r="Y125" s="106"/>
      <c r="Z125" s="106"/>
      <c r="AA125" s="104"/>
      <c r="AB125" s="104"/>
      <c r="AC125" s="104"/>
      <c r="AD125" s="104"/>
      <c r="AE125" s="104"/>
      <c r="AF125" s="104"/>
    </row>
    <row r="126" spans="2:32" ht="13.5">
      <c r="B126" s="99" t="s">
        <v>96</v>
      </c>
      <c r="C126" s="174"/>
      <c r="D126" s="175"/>
      <c r="E126" s="176"/>
      <c r="F126" s="177"/>
      <c r="G126" s="174"/>
      <c r="H126" s="175"/>
      <c r="I126" s="176"/>
      <c r="J126" s="177"/>
      <c r="K126" s="174"/>
      <c r="L126" s="175"/>
      <c r="M126" s="176"/>
      <c r="N126" s="177"/>
      <c r="O126" s="178"/>
      <c r="P126" s="179"/>
      <c r="Q126" s="180"/>
      <c r="R126" s="181"/>
      <c r="T126" s="107"/>
      <c r="U126" s="7"/>
      <c r="V126" s="7"/>
      <c r="W126" s="7"/>
      <c r="X126" s="7"/>
      <c r="Y126" s="39"/>
      <c r="Z126" s="39"/>
      <c r="AA126" s="7"/>
      <c r="AB126" s="7"/>
      <c r="AC126" s="7"/>
      <c r="AD126" s="7"/>
      <c r="AE126" s="7"/>
      <c r="AF126" s="7"/>
    </row>
    <row r="127" spans="2:32" ht="13.5">
      <c r="B127" s="99" t="s">
        <v>97</v>
      </c>
      <c r="C127" s="174"/>
      <c r="D127" s="175"/>
      <c r="E127" s="176"/>
      <c r="F127" s="177"/>
      <c r="G127" s="174"/>
      <c r="H127" s="175"/>
      <c r="I127" s="176"/>
      <c r="J127" s="177"/>
      <c r="K127" s="174"/>
      <c r="L127" s="175"/>
      <c r="M127" s="176"/>
      <c r="N127" s="177"/>
      <c r="O127" s="178"/>
      <c r="P127" s="179"/>
      <c r="Q127" s="180"/>
      <c r="R127" s="181"/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/>
      <c r="D128" s="175"/>
      <c r="E128" s="176"/>
      <c r="F128" s="177"/>
      <c r="G128" s="174"/>
      <c r="H128" s="175"/>
      <c r="I128" s="176"/>
      <c r="J128" s="177"/>
      <c r="K128" s="174"/>
      <c r="L128" s="175"/>
      <c r="M128" s="176"/>
      <c r="N128" s="177"/>
      <c r="O128" s="178"/>
      <c r="P128" s="179"/>
      <c r="Q128" s="180"/>
      <c r="R128" s="181"/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99" t="s">
        <v>99</v>
      </c>
      <c r="C129" s="174"/>
      <c r="D129" s="175"/>
      <c r="E129" s="176"/>
      <c r="F129" s="177"/>
      <c r="G129" s="174"/>
      <c r="H129" s="175"/>
      <c r="I129" s="176"/>
      <c r="J129" s="177"/>
      <c r="K129" s="174"/>
      <c r="L129" s="175"/>
      <c r="M129" s="176"/>
      <c r="N129" s="177"/>
      <c r="O129" s="178"/>
      <c r="P129" s="179"/>
      <c r="Q129" s="180"/>
      <c r="R129" s="181"/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55" t="s">
        <v>100</v>
      </c>
      <c r="C130" s="182"/>
      <c r="D130" s="183"/>
      <c r="E130" s="184"/>
      <c r="F130" s="185"/>
      <c r="G130" s="182"/>
      <c r="H130" s="183"/>
      <c r="I130" s="184"/>
      <c r="J130" s="185"/>
      <c r="K130" s="182"/>
      <c r="L130" s="183"/>
      <c r="M130" s="184"/>
      <c r="N130" s="185"/>
      <c r="O130" s="186"/>
      <c r="P130" s="187"/>
      <c r="Q130" s="188"/>
      <c r="R130" s="189"/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232"/>
      <c r="D131" s="191"/>
      <c r="E131" s="233"/>
      <c r="F131" s="193"/>
      <c r="G131" s="232"/>
      <c r="H131" s="191"/>
      <c r="I131" s="234"/>
      <c r="J131" s="193"/>
      <c r="K131" s="232"/>
      <c r="L131" s="191"/>
      <c r="M131" s="234"/>
      <c r="N131" s="193"/>
      <c r="O131" s="235"/>
      <c r="P131" s="194"/>
      <c r="Q131" s="236"/>
      <c r="R131" s="195"/>
      <c r="T131" s="104"/>
      <c r="U131" s="105"/>
      <c r="V131" s="105"/>
      <c r="W131" s="105"/>
      <c r="X131" s="105"/>
      <c r="Y131" s="106"/>
      <c r="Z131" s="106"/>
      <c r="AA131" s="106"/>
      <c r="AB131" s="106"/>
      <c r="AC131" s="106"/>
      <c r="AD131" s="106"/>
      <c r="AE131" s="106"/>
      <c r="AF131" s="106"/>
    </row>
    <row r="132" spans="2:32" ht="13.5">
      <c r="B132" t="s">
        <v>37</v>
      </c>
      <c r="T132" s="104"/>
      <c r="U132" s="105"/>
      <c r="V132" s="105"/>
      <c r="W132" s="105"/>
      <c r="X132" s="105"/>
      <c r="Y132" s="106"/>
      <c r="Z132" s="106"/>
      <c r="AA132" s="106"/>
      <c r="AB132" s="106"/>
      <c r="AC132" s="106"/>
      <c r="AD132" s="106"/>
      <c r="AE132" s="106"/>
      <c r="AF132" s="106"/>
    </row>
    <row r="133" spans="20:32" ht="13.5">
      <c r="T133" s="104"/>
      <c r="U133" s="105"/>
      <c r="V133" s="105"/>
      <c r="W133" s="105"/>
      <c r="X133" s="105"/>
      <c r="Y133" s="106"/>
      <c r="Z133" s="106"/>
      <c r="AA133" s="106"/>
      <c r="AB133" s="106"/>
      <c r="AC133" s="106"/>
      <c r="AD133" s="106"/>
      <c r="AE133" s="106"/>
      <c r="AF133" s="106"/>
    </row>
    <row r="134" spans="2:32" ht="14.25">
      <c r="B134" s="40" t="str">
        <f>'審査確定状況'!W6</f>
        <v>令和４年９月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/>
      <c r="D138" s="167"/>
      <c r="E138" s="168"/>
      <c r="F138" s="169"/>
      <c r="G138" s="166"/>
      <c r="H138" s="167"/>
      <c r="I138" s="168"/>
      <c r="J138" s="169"/>
      <c r="K138" s="166"/>
      <c r="L138" s="167"/>
      <c r="M138" s="168"/>
      <c r="N138" s="169"/>
      <c r="O138" s="170"/>
      <c r="P138" s="171"/>
      <c r="Q138" s="172"/>
      <c r="R138" s="173"/>
      <c r="T138" s="104"/>
      <c r="U138" s="105"/>
      <c r="V138" s="105"/>
      <c r="W138" s="105"/>
      <c r="X138" s="105"/>
      <c r="Y138" s="106"/>
      <c r="Z138" s="106"/>
      <c r="AA138" s="105"/>
      <c r="AB138" s="105"/>
      <c r="AC138" s="105"/>
      <c r="AD138" s="105"/>
      <c r="AE138" s="105"/>
      <c r="AF138" s="105"/>
    </row>
    <row r="139" spans="2:32" ht="13.5">
      <c r="B139" s="99" t="s">
        <v>93</v>
      </c>
      <c r="C139" s="174"/>
      <c r="D139" s="175"/>
      <c r="E139" s="176"/>
      <c r="F139" s="177"/>
      <c r="G139" s="174"/>
      <c r="H139" s="175"/>
      <c r="I139" s="176"/>
      <c r="J139" s="177"/>
      <c r="K139" s="174"/>
      <c r="L139" s="175"/>
      <c r="M139" s="176"/>
      <c r="N139" s="177"/>
      <c r="O139" s="178"/>
      <c r="P139" s="179"/>
      <c r="Q139" s="180"/>
      <c r="R139" s="181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/>
      <c r="D140" s="175"/>
      <c r="E140" s="176"/>
      <c r="F140" s="177"/>
      <c r="G140" s="174"/>
      <c r="H140" s="175"/>
      <c r="I140" s="176"/>
      <c r="J140" s="177"/>
      <c r="K140" s="174"/>
      <c r="L140" s="175"/>
      <c r="M140" s="176"/>
      <c r="N140" s="177"/>
      <c r="O140" s="178"/>
      <c r="P140" s="179"/>
      <c r="Q140" s="180"/>
      <c r="R140" s="181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/>
      <c r="D141" s="175"/>
      <c r="E141" s="176"/>
      <c r="F141" s="177"/>
      <c r="G141" s="174"/>
      <c r="H141" s="175"/>
      <c r="I141" s="176"/>
      <c r="J141" s="177"/>
      <c r="K141" s="174"/>
      <c r="L141" s="175"/>
      <c r="M141" s="176"/>
      <c r="N141" s="177"/>
      <c r="O141" s="178"/>
      <c r="P141" s="179"/>
      <c r="Q141" s="180"/>
      <c r="R141" s="181"/>
      <c r="T141" s="104"/>
      <c r="U141" s="104"/>
      <c r="V141" s="104"/>
      <c r="W141" s="104"/>
      <c r="X141" s="104"/>
      <c r="Y141" s="106"/>
      <c r="Z141" s="106"/>
      <c r="AA141" s="104"/>
      <c r="AB141" s="104"/>
      <c r="AC141" s="104"/>
      <c r="AD141" s="104"/>
      <c r="AE141" s="104"/>
      <c r="AF141" s="104"/>
    </row>
    <row r="142" spans="2:32" ht="13.5">
      <c r="B142" s="99" t="s">
        <v>96</v>
      </c>
      <c r="C142" s="174"/>
      <c r="D142" s="175"/>
      <c r="E142" s="176"/>
      <c r="F142" s="177"/>
      <c r="G142" s="174"/>
      <c r="H142" s="175"/>
      <c r="I142" s="176"/>
      <c r="J142" s="177"/>
      <c r="K142" s="174"/>
      <c r="L142" s="175"/>
      <c r="M142" s="176"/>
      <c r="N142" s="177"/>
      <c r="O142" s="178"/>
      <c r="P142" s="179"/>
      <c r="Q142" s="180"/>
      <c r="R142" s="181"/>
      <c r="T142" s="107"/>
      <c r="U142" s="7"/>
      <c r="V142" s="7"/>
      <c r="W142" s="7"/>
      <c r="X142" s="7"/>
      <c r="Y142" s="39"/>
      <c r="Z142" s="39"/>
      <c r="AA142" s="7"/>
      <c r="AB142" s="7"/>
      <c r="AC142" s="7"/>
      <c r="AD142" s="7"/>
      <c r="AE142" s="7"/>
      <c r="AF142" s="7"/>
    </row>
    <row r="143" spans="2:32" ht="13.5">
      <c r="B143" s="99" t="s">
        <v>97</v>
      </c>
      <c r="C143" s="174"/>
      <c r="D143" s="175"/>
      <c r="E143" s="176"/>
      <c r="F143" s="177"/>
      <c r="G143" s="174"/>
      <c r="H143" s="175"/>
      <c r="I143" s="176"/>
      <c r="J143" s="177"/>
      <c r="K143" s="174"/>
      <c r="L143" s="175"/>
      <c r="M143" s="176"/>
      <c r="N143" s="177"/>
      <c r="O143" s="178"/>
      <c r="P143" s="179"/>
      <c r="Q143" s="180"/>
      <c r="R143" s="181"/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/>
      <c r="D144" s="175"/>
      <c r="E144" s="176"/>
      <c r="F144" s="177"/>
      <c r="G144" s="174"/>
      <c r="H144" s="175"/>
      <c r="I144" s="176"/>
      <c r="J144" s="177"/>
      <c r="K144" s="174"/>
      <c r="L144" s="175"/>
      <c r="M144" s="176"/>
      <c r="N144" s="177"/>
      <c r="O144" s="178"/>
      <c r="P144" s="179"/>
      <c r="Q144" s="180"/>
      <c r="R144" s="181"/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99" t="s">
        <v>99</v>
      </c>
      <c r="C145" s="174"/>
      <c r="D145" s="175"/>
      <c r="E145" s="176"/>
      <c r="F145" s="177"/>
      <c r="G145" s="174"/>
      <c r="H145" s="175"/>
      <c r="I145" s="176"/>
      <c r="J145" s="177"/>
      <c r="K145" s="174"/>
      <c r="L145" s="175"/>
      <c r="M145" s="176"/>
      <c r="N145" s="177"/>
      <c r="O145" s="178"/>
      <c r="P145" s="179"/>
      <c r="Q145" s="180"/>
      <c r="R145" s="181"/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55" t="s">
        <v>100</v>
      </c>
      <c r="C146" s="182"/>
      <c r="D146" s="183"/>
      <c r="E146" s="184"/>
      <c r="F146" s="185"/>
      <c r="G146" s="182"/>
      <c r="H146" s="183"/>
      <c r="I146" s="184"/>
      <c r="J146" s="185"/>
      <c r="K146" s="182"/>
      <c r="L146" s="183"/>
      <c r="M146" s="184"/>
      <c r="N146" s="185"/>
      <c r="O146" s="186"/>
      <c r="P146" s="187"/>
      <c r="Q146" s="188"/>
      <c r="R146" s="189"/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232"/>
      <c r="D147" s="191"/>
      <c r="E147" s="233"/>
      <c r="F147" s="193"/>
      <c r="G147" s="232"/>
      <c r="H147" s="191"/>
      <c r="I147" s="234"/>
      <c r="J147" s="193"/>
      <c r="K147" s="232"/>
      <c r="L147" s="191"/>
      <c r="M147" s="234"/>
      <c r="N147" s="193"/>
      <c r="O147" s="235"/>
      <c r="P147" s="194"/>
      <c r="Q147" s="236"/>
      <c r="R147" s="195"/>
      <c r="T147" s="104"/>
      <c r="U147" s="105"/>
      <c r="V147" s="105"/>
      <c r="W147" s="105"/>
      <c r="X147" s="105"/>
      <c r="Y147" s="106"/>
      <c r="Z147" s="106"/>
      <c r="AA147" s="106"/>
      <c r="AB147" s="106"/>
      <c r="AC147" s="106"/>
      <c r="AD147" s="106"/>
      <c r="AE147" s="106"/>
      <c r="AF147" s="106"/>
    </row>
    <row r="148" spans="2:32" ht="13.5">
      <c r="B148" t="s">
        <v>37</v>
      </c>
      <c r="T148" s="104"/>
      <c r="U148" s="105"/>
      <c r="V148" s="105"/>
      <c r="W148" s="105"/>
      <c r="X148" s="105"/>
      <c r="Y148" s="106"/>
      <c r="Z148" s="106"/>
      <c r="AA148" s="106"/>
      <c r="AB148" s="106"/>
      <c r="AC148" s="106"/>
      <c r="AD148" s="106"/>
      <c r="AE148" s="106"/>
      <c r="AF148" s="106"/>
    </row>
    <row r="149" spans="20:32" ht="13.5">
      <c r="T149" s="104"/>
      <c r="U149" s="105"/>
      <c r="V149" s="105"/>
      <c r="W149" s="105"/>
      <c r="X149" s="105"/>
      <c r="Y149" s="106"/>
      <c r="Z149" s="106"/>
      <c r="AA149" s="106"/>
      <c r="AB149" s="106"/>
      <c r="AC149" s="106"/>
      <c r="AD149" s="106"/>
      <c r="AE149" s="106"/>
      <c r="AF149" s="106"/>
    </row>
    <row r="150" spans="2:32" ht="14.25">
      <c r="B150" s="40" t="str">
        <f>'審査確定状況'!Z6</f>
        <v>令和４年１０月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/>
      <c r="D154" s="167"/>
      <c r="E154" s="168"/>
      <c r="F154" s="169"/>
      <c r="G154" s="166"/>
      <c r="H154" s="167"/>
      <c r="I154" s="168"/>
      <c r="J154" s="169"/>
      <c r="K154" s="166"/>
      <c r="L154" s="167"/>
      <c r="M154" s="168"/>
      <c r="N154" s="169"/>
      <c r="O154" s="170"/>
      <c r="P154" s="171"/>
      <c r="Q154" s="172"/>
      <c r="R154" s="173"/>
      <c r="T154" s="104"/>
      <c r="U154" s="105"/>
      <c r="V154" s="105"/>
      <c r="W154" s="105"/>
      <c r="X154" s="105"/>
      <c r="Y154" s="106"/>
      <c r="Z154" s="106"/>
      <c r="AA154" s="105"/>
      <c r="AB154" s="105"/>
      <c r="AC154" s="105"/>
      <c r="AD154" s="105"/>
      <c r="AE154" s="105"/>
      <c r="AF154" s="105"/>
    </row>
    <row r="155" spans="2:32" ht="13.5">
      <c r="B155" s="99" t="s">
        <v>93</v>
      </c>
      <c r="C155" s="174"/>
      <c r="D155" s="175"/>
      <c r="E155" s="176"/>
      <c r="F155" s="177"/>
      <c r="G155" s="174"/>
      <c r="H155" s="175"/>
      <c r="I155" s="176"/>
      <c r="J155" s="177"/>
      <c r="K155" s="174"/>
      <c r="L155" s="175"/>
      <c r="M155" s="176"/>
      <c r="N155" s="177"/>
      <c r="O155" s="333"/>
      <c r="P155" s="334"/>
      <c r="Q155" s="335"/>
      <c r="R155" s="336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/>
      <c r="D156" s="175"/>
      <c r="E156" s="176"/>
      <c r="F156" s="177"/>
      <c r="G156" s="174"/>
      <c r="H156" s="175"/>
      <c r="I156" s="176"/>
      <c r="J156" s="177"/>
      <c r="K156" s="174"/>
      <c r="L156" s="175"/>
      <c r="M156" s="176"/>
      <c r="N156" s="177"/>
      <c r="O156" s="333"/>
      <c r="P156" s="334"/>
      <c r="Q156" s="335"/>
      <c r="R156" s="336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/>
      <c r="D157" s="175"/>
      <c r="E157" s="176"/>
      <c r="F157" s="177"/>
      <c r="G157" s="174"/>
      <c r="H157" s="175"/>
      <c r="I157" s="176"/>
      <c r="J157" s="177"/>
      <c r="K157" s="174"/>
      <c r="L157" s="175"/>
      <c r="M157" s="176"/>
      <c r="N157" s="177"/>
      <c r="O157" s="333"/>
      <c r="P157" s="334"/>
      <c r="Q157" s="335"/>
      <c r="R157" s="336"/>
      <c r="T157" s="104"/>
      <c r="U157" s="104"/>
      <c r="V157" s="104"/>
      <c r="W157" s="104"/>
      <c r="X157" s="104"/>
      <c r="Y157" s="106"/>
      <c r="Z157" s="106"/>
      <c r="AA157" s="104"/>
      <c r="AB157" s="104"/>
      <c r="AC157" s="104"/>
      <c r="AD157" s="104"/>
      <c r="AE157" s="104"/>
      <c r="AF157" s="104"/>
    </row>
    <row r="158" spans="2:32" ht="13.5">
      <c r="B158" s="99" t="s">
        <v>96</v>
      </c>
      <c r="C158" s="174"/>
      <c r="D158" s="175"/>
      <c r="E158" s="176"/>
      <c r="F158" s="177"/>
      <c r="G158" s="174"/>
      <c r="H158" s="175"/>
      <c r="I158" s="176"/>
      <c r="J158" s="177"/>
      <c r="K158" s="174"/>
      <c r="L158" s="175"/>
      <c r="M158" s="176"/>
      <c r="N158" s="177"/>
      <c r="O158" s="333"/>
      <c r="P158" s="334"/>
      <c r="Q158" s="335"/>
      <c r="R158" s="336"/>
      <c r="T158" s="107"/>
      <c r="U158" s="7"/>
      <c r="V158" s="7"/>
      <c r="W158" s="7"/>
      <c r="X158" s="7"/>
      <c r="Y158" s="39"/>
      <c r="Z158" s="39"/>
      <c r="AA158" s="7"/>
      <c r="AB158" s="7"/>
      <c r="AC158" s="7"/>
      <c r="AD158" s="7"/>
      <c r="AE158" s="7"/>
      <c r="AF158" s="7"/>
    </row>
    <row r="159" spans="2:32" ht="13.5">
      <c r="B159" s="99" t="s">
        <v>97</v>
      </c>
      <c r="C159" s="174"/>
      <c r="D159" s="175"/>
      <c r="E159" s="176"/>
      <c r="F159" s="177"/>
      <c r="G159" s="174"/>
      <c r="H159" s="175"/>
      <c r="I159" s="176"/>
      <c r="J159" s="177"/>
      <c r="K159" s="174"/>
      <c r="L159" s="175"/>
      <c r="M159" s="176"/>
      <c r="N159" s="177"/>
      <c r="O159" s="333"/>
      <c r="P159" s="334"/>
      <c r="Q159" s="335"/>
      <c r="R159" s="336"/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/>
      <c r="D160" s="175"/>
      <c r="E160" s="176"/>
      <c r="F160" s="177"/>
      <c r="G160" s="174"/>
      <c r="H160" s="175"/>
      <c r="I160" s="176"/>
      <c r="J160" s="177"/>
      <c r="K160" s="174"/>
      <c r="L160" s="175"/>
      <c r="M160" s="176"/>
      <c r="N160" s="177"/>
      <c r="O160" s="333"/>
      <c r="P160" s="334"/>
      <c r="Q160" s="335"/>
      <c r="R160" s="336"/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99" t="s">
        <v>99</v>
      </c>
      <c r="C161" s="174"/>
      <c r="D161" s="175"/>
      <c r="E161" s="176"/>
      <c r="F161" s="177"/>
      <c r="G161" s="174"/>
      <c r="H161" s="175"/>
      <c r="I161" s="176"/>
      <c r="J161" s="177"/>
      <c r="K161" s="174"/>
      <c r="L161" s="175"/>
      <c r="M161" s="176"/>
      <c r="N161" s="177"/>
      <c r="O161" s="333"/>
      <c r="P161" s="334"/>
      <c r="Q161" s="335"/>
      <c r="R161" s="336"/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55" t="s">
        <v>100</v>
      </c>
      <c r="C162" s="182"/>
      <c r="D162" s="183"/>
      <c r="E162" s="184"/>
      <c r="F162" s="185"/>
      <c r="G162" s="182"/>
      <c r="H162" s="183"/>
      <c r="I162" s="184"/>
      <c r="J162" s="185"/>
      <c r="K162" s="182"/>
      <c r="L162" s="183"/>
      <c r="M162" s="184"/>
      <c r="N162" s="185"/>
      <c r="O162" s="278"/>
      <c r="P162" s="279"/>
      <c r="Q162" s="280"/>
      <c r="R162" s="207"/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232"/>
      <c r="D163" s="191"/>
      <c r="E163" s="233"/>
      <c r="F163" s="193"/>
      <c r="G163" s="232"/>
      <c r="H163" s="191"/>
      <c r="I163" s="234"/>
      <c r="J163" s="193"/>
      <c r="K163" s="232"/>
      <c r="L163" s="191"/>
      <c r="M163" s="234"/>
      <c r="N163" s="193"/>
      <c r="O163" s="285"/>
      <c r="P163" s="194"/>
      <c r="Q163" s="286"/>
      <c r="R163" s="195"/>
      <c r="T163" s="104"/>
      <c r="U163" s="105"/>
      <c r="V163" s="105"/>
      <c r="W163" s="105"/>
      <c r="X163" s="105"/>
      <c r="Y163" s="106"/>
      <c r="Z163" s="106"/>
      <c r="AA163" s="106"/>
      <c r="AB163" s="106"/>
      <c r="AC163" s="106"/>
      <c r="AD163" s="106"/>
      <c r="AE163" s="106"/>
      <c r="AF163" s="106"/>
    </row>
    <row r="164" spans="2:32" ht="13.5">
      <c r="B164" t="s">
        <v>37</v>
      </c>
      <c r="T164" s="104"/>
      <c r="U164" s="105"/>
      <c r="V164" s="105"/>
      <c r="W164" s="105"/>
      <c r="X164" s="105"/>
      <c r="Y164" s="106"/>
      <c r="Z164" s="106"/>
      <c r="AA164" s="106"/>
      <c r="AB164" s="106"/>
      <c r="AC164" s="106"/>
      <c r="AD164" s="106"/>
      <c r="AE164" s="106"/>
      <c r="AF164" s="106"/>
    </row>
    <row r="165" spans="15:32" ht="13.5">
      <c r="O165" s="222"/>
      <c r="T165" s="104"/>
      <c r="U165" s="105"/>
      <c r="V165" s="105"/>
      <c r="W165" s="105"/>
      <c r="X165" s="105"/>
      <c r="Y165" s="106"/>
      <c r="Z165" s="106"/>
      <c r="AA165" s="106"/>
      <c r="AB165" s="106"/>
      <c r="AC165" s="106"/>
      <c r="AD165" s="106"/>
      <c r="AE165" s="106"/>
      <c r="AF165" s="106"/>
    </row>
    <row r="166" spans="2:32" ht="14.25">
      <c r="B166" s="40" t="str">
        <f>'審査確定状況'!AC6</f>
        <v>令和４年１１月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/>
      <c r="D170" s="167"/>
      <c r="E170" s="168"/>
      <c r="F170" s="169"/>
      <c r="G170" s="166"/>
      <c r="H170" s="167"/>
      <c r="I170" s="168"/>
      <c r="J170" s="169"/>
      <c r="K170" s="166"/>
      <c r="L170" s="167"/>
      <c r="M170" s="168"/>
      <c r="N170" s="169"/>
      <c r="O170" s="170"/>
      <c r="P170" s="171"/>
      <c r="Q170" s="172"/>
      <c r="R170" s="173"/>
      <c r="T170" s="104"/>
      <c r="U170" s="105"/>
      <c r="V170" s="105"/>
      <c r="W170" s="105"/>
      <c r="X170" s="105"/>
      <c r="Y170" s="106"/>
      <c r="Z170" s="106"/>
      <c r="AA170" s="105"/>
      <c r="AB170" s="105"/>
      <c r="AC170" s="105"/>
      <c r="AD170" s="105"/>
      <c r="AE170" s="105"/>
      <c r="AF170" s="105"/>
    </row>
    <row r="171" spans="2:32" ht="13.5">
      <c r="B171" s="99" t="s">
        <v>93</v>
      </c>
      <c r="C171" s="174"/>
      <c r="D171" s="175"/>
      <c r="E171" s="176"/>
      <c r="F171" s="177"/>
      <c r="G171" s="174"/>
      <c r="H171" s="175"/>
      <c r="I171" s="176"/>
      <c r="J171" s="177"/>
      <c r="K171" s="174"/>
      <c r="L171" s="175"/>
      <c r="M171" s="176"/>
      <c r="N171" s="177"/>
      <c r="O171" s="178"/>
      <c r="P171" s="179"/>
      <c r="Q171" s="180"/>
      <c r="R171" s="181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/>
      <c r="D172" s="175"/>
      <c r="E172" s="176"/>
      <c r="F172" s="177"/>
      <c r="G172" s="174"/>
      <c r="H172" s="175"/>
      <c r="I172" s="176"/>
      <c r="J172" s="177"/>
      <c r="K172" s="174"/>
      <c r="L172" s="175"/>
      <c r="M172" s="176"/>
      <c r="N172" s="177"/>
      <c r="O172" s="178"/>
      <c r="P172" s="179"/>
      <c r="Q172" s="180"/>
      <c r="R172" s="181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/>
      <c r="D173" s="175"/>
      <c r="E173" s="176"/>
      <c r="F173" s="177"/>
      <c r="G173" s="174"/>
      <c r="H173" s="175"/>
      <c r="I173" s="176"/>
      <c r="J173" s="177"/>
      <c r="K173" s="174"/>
      <c r="L173" s="175"/>
      <c r="M173" s="176"/>
      <c r="N173" s="177"/>
      <c r="O173" s="178"/>
      <c r="P173" s="179"/>
      <c r="Q173" s="180"/>
      <c r="R173" s="181"/>
      <c r="T173" s="104"/>
      <c r="U173" s="104"/>
      <c r="V173" s="104"/>
      <c r="W173" s="104"/>
      <c r="X173" s="104"/>
      <c r="Y173" s="106"/>
      <c r="Z173" s="106"/>
      <c r="AA173" s="104"/>
      <c r="AB173" s="104"/>
      <c r="AC173" s="104"/>
      <c r="AD173" s="104"/>
      <c r="AE173" s="104"/>
      <c r="AF173" s="104"/>
    </row>
    <row r="174" spans="2:32" ht="13.5">
      <c r="B174" s="99" t="s">
        <v>96</v>
      </c>
      <c r="C174" s="174"/>
      <c r="D174" s="175"/>
      <c r="E174" s="176"/>
      <c r="F174" s="177"/>
      <c r="G174" s="174"/>
      <c r="H174" s="175"/>
      <c r="I174" s="176"/>
      <c r="J174" s="177"/>
      <c r="K174" s="174"/>
      <c r="L174" s="175"/>
      <c r="M174" s="176"/>
      <c r="N174" s="177"/>
      <c r="O174" s="178"/>
      <c r="P174" s="179"/>
      <c r="Q174" s="180"/>
      <c r="R174" s="181"/>
      <c r="T174" s="107"/>
      <c r="U174" s="7"/>
      <c r="V174" s="7"/>
      <c r="W174" s="7"/>
      <c r="X174" s="7"/>
      <c r="Y174" s="39"/>
      <c r="Z174" s="39"/>
      <c r="AA174" s="7"/>
      <c r="AB174" s="7"/>
      <c r="AC174" s="7"/>
      <c r="AD174" s="7"/>
      <c r="AE174" s="7"/>
      <c r="AF174" s="7"/>
    </row>
    <row r="175" spans="2:32" ht="13.5">
      <c r="B175" s="99" t="s">
        <v>97</v>
      </c>
      <c r="C175" s="174"/>
      <c r="D175" s="175"/>
      <c r="E175" s="176"/>
      <c r="F175" s="177"/>
      <c r="G175" s="174"/>
      <c r="H175" s="175"/>
      <c r="I175" s="176"/>
      <c r="J175" s="177"/>
      <c r="K175" s="174"/>
      <c r="L175" s="175"/>
      <c r="M175" s="176"/>
      <c r="N175" s="177"/>
      <c r="O175" s="178"/>
      <c r="P175" s="179"/>
      <c r="Q175" s="180"/>
      <c r="R175" s="181"/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/>
      <c r="D176" s="175"/>
      <c r="E176" s="176"/>
      <c r="F176" s="177"/>
      <c r="G176" s="174"/>
      <c r="H176" s="175"/>
      <c r="I176" s="176"/>
      <c r="J176" s="177"/>
      <c r="K176" s="174"/>
      <c r="L176" s="175"/>
      <c r="M176" s="176"/>
      <c r="N176" s="177"/>
      <c r="O176" s="178"/>
      <c r="P176" s="179"/>
      <c r="Q176" s="180"/>
      <c r="R176" s="181"/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99" t="s">
        <v>99</v>
      </c>
      <c r="C177" s="174"/>
      <c r="D177" s="175"/>
      <c r="E177" s="176"/>
      <c r="F177" s="177"/>
      <c r="G177" s="174"/>
      <c r="H177" s="175"/>
      <c r="I177" s="176"/>
      <c r="J177" s="177"/>
      <c r="K177" s="174"/>
      <c r="L177" s="175"/>
      <c r="M177" s="176"/>
      <c r="N177" s="177"/>
      <c r="O177" s="178"/>
      <c r="P177" s="179"/>
      <c r="Q177" s="180"/>
      <c r="R177" s="181"/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55" t="s">
        <v>100</v>
      </c>
      <c r="C178" s="182"/>
      <c r="D178" s="183"/>
      <c r="E178" s="184"/>
      <c r="F178" s="185"/>
      <c r="G178" s="182"/>
      <c r="H178" s="183"/>
      <c r="I178" s="184"/>
      <c r="J178" s="185"/>
      <c r="K178" s="182"/>
      <c r="L178" s="183"/>
      <c r="M178" s="184"/>
      <c r="N178" s="185"/>
      <c r="O178" s="186"/>
      <c r="P178" s="187"/>
      <c r="Q178" s="188"/>
      <c r="R178" s="189"/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232"/>
      <c r="D179" s="191"/>
      <c r="E179" s="233"/>
      <c r="F179" s="193"/>
      <c r="G179" s="232"/>
      <c r="H179" s="191"/>
      <c r="I179" s="234"/>
      <c r="J179" s="193"/>
      <c r="K179" s="232"/>
      <c r="L179" s="191"/>
      <c r="M179" s="234"/>
      <c r="N179" s="193"/>
      <c r="O179" s="235"/>
      <c r="P179" s="194"/>
      <c r="Q179" s="236"/>
      <c r="R179" s="195"/>
      <c r="T179" s="104"/>
      <c r="U179" s="105"/>
      <c r="V179" s="105"/>
      <c r="W179" s="105"/>
      <c r="X179" s="105"/>
      <c r="Y179" s="106"/>
      <c r="Z179" s="106"/>
      <c r="AA179" s="106"/>
      <c r="AB179" s="106"/>
      <c r="AC179" s="106"/>
      <c r="AD179" s="106"/>
      <c r="AE179" s="106"/>
      <c r="AF179" s="106"/>
    </row>
    <row r="180" spans="2:32" ht="13.5">
      <c r="B180" t="s">
        <v>37</v>
      </c>
      <c r="O180" s="222"/>
      <c r="T180" s="104"/>
      <c r="U180" s="105"/>
      <c r="V180" s="105"/>
      <c r="W180" s="105"/>
      <c r="X180" s="105"/>
      <c r="Y180" s="106"/>
      <c r="Z180" s="106"/>
      <c r="AA180" s="106"/>
      <c r="AB180" s="106"/>
      <c r="AC180" s="106"/>
      <c r="AD180" s="106"/>
      <c r="AE180" s="106"/>
      <c r="AF180" s="106"/>
    </row>
    <row r="181" spans="20:32" ht="13.5">
      <c r="T181" s="104"/>
      <c r="U181" s="105"/>
      <c r="V181" s="105"/>
      <c r="W181" s="105"/>
      <c r="X181" s="105"/>
      <c r="Y181" s="106"/>
      <c r="Z181" s="106"/>
      <c r="AA181" s="106"/>
      <c r="AB181" s="106"/>
      <c r="AC181" s="106"/>
      <c r="AD181" s="106"/>
      <c r="AE181" s="106"/>
      <c r="AF181" s="106"/>
    </row>
    <row r="182" spans="2:32" ht="14.25">
      <c r="B182" s="40" t="str">
        <f>'審査確定状況'!AF6</f>
        <v>令和４年１２月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/>
      <c r="D186" s="167"/>
      <c r="E186" s="168"/>
      <c r="F186" s="169"/>
      <c r="G186" s="166"/>
      <c r="H186" s="167"/>
      <c r="I186" s="168"/>
      <c r="J186" s="169"/>
      <c r="K186" s="166"/>
      <c r="L186" s="167"/>
      <c r="M186" s="168"/>
      <c r="N186" s="169"/>
      <c r="O186" s="170"/>
      <c r="P186" s="171"/>
      <c r="Q186" s="172"/>
      <c r="R186" s="173"/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:32" ht="13.5">
      <c r="B187" s="99" t="s">
        <v>93</v>
      </c>
      <c r="C187" s="174"/>
      <c r="D187" s="175"/>
      <c r="E187" s="176"/>
      <c r="F187" s="177"/>
      <c r="G187" s="174"/>
      <c r="H187" s="175"/>
      <c r="I187" s="176"/>
      <c r="J187" s="177"/>
      <c r="K187" s="174"/>
      <c r="L187" s="175"/>
      <c r="M187" s="176"/>
      <c r="N187" s="177"/>
      <c r="O187" s="178"/>
      <c r="P187" s="179"/>
      <c r="Q187" s="180"/>
      <c r="R187" s="181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/>
      <c r="D188" s="175"/>
      <c r="E188" s="176"/>
      <c r="F188" s="177"/>
      <c r="G188" s="174"/>
      <c r="H188" s="175"/>
      <c r="I188" s="176"/>
      <c r="J188" s="177"/>
      <c r="K188" s="174"/>
      <c r="L188" s="175"/>
      <c r="M188" s="176"/>
      <c r="N188" s="177"/>
      <c r="O188" s="178"/>
      <c r="P188" s="179"/>
      <c r="Q188" s="180"/>
      <c r="R188" s="181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/>
      <c r="D189" s="175"/>
      <c r="E189" s="176"/>
      <c r="F189" s="177"/>
      <c r="G189" s="174"/>
      <c r="H189" s="175"/>
      <c r="I189" s="176"/>
      <c r="J189" s="177"/>
      <c r="K189" s="174"/>
      <c r="L189" s="175"/>
      <c r="M189" s="176"/>
      <c r="N189" s="177"/>
      <c r="O189" s="178"/>
      <c r="P189" s="179"/>
      <c r="Q189" s="180"/>
      <c r="R189" s="181"/>
      <c r="T189" s="104"/>
      <c r="U189" s="104"/>
      <c r="V189" s="104"/>
      <c r="W189" s="104"/>
      <c r="X189" s="104"/>
      <c r="Y189" s="106"/>
      <c r="Z189" s="106"/>
      <c r="AA189" s="104"/>
      <c r="AB189" s="104"/>
      <c r="AC189" s="104"/>
      <c r="AD189" s="104"/>
      <c r="AE189" s="104"/>
      <c r="AF189" s="104"/>
    </row>
    <row r="190" spans="2:32" ht="13.5">
      <c r="B190" s="99" t="s">
        <v>96</v>
      </c>
      <c r="C190" s="174"/>
      <c r="D190" s="175"/>
      <c r="E190" s="176"/>
      <c r="F190" s="177"/>
      <c r="G190" s="174"/>
      <c r="H190" s="175"/>
      <c r="I190" s="176"/>
      <c r="J190" s="177"/>
      <c r="K190" s="174"/>
      <c r="L190" s="175"/>
      <c r="M190" s="176"/>
      <c r="N190" s="177"/>
      <c r="O190" s="178"/>
      <c r="P190" s="179"/>
      <c r="Q190" s="180"/>
      <c r="R190" s="181"/>
      <c r="T190" s="107"/>
      <c r="U190" s="7"/>
      <c r="V190" s="7"/>
      <c r="W190" s="7"/>
      <c r="X190" s="7"/>
      <c r="Y190" s="39"/>
      <c r="Z190" s="39"/>
      <c r="AA190" s="7"/>
      <c r="AB190" s="7"/>
      <c r="AC190" s="7"/>
      <c r="AD190" s="7"/>
      <c r="AE190" s="7"/>
      <c r="AF190" s="7"/>
    </row>
    <row r="191" spans="2:32" ht="13.5">
      <c r="B191" s="99" t="s">
        <v>97</v>
      </c>
      <c r="C191" s="174"/>
      <c r="D191" s="175"/>
      <c r="E191" s="176"/>
      <c r="F191" s="177"/>
      <c r="G191" s="174"/>
      <c r="H191" s="175"/>
      <c r="I191" s="176"/>
      <c r="J191" s="177"/>
      <c r="K191" s="174"/>
      <c r="L191" s="175"/>
      <c r="M191" s="176"/>
      <c r="N191" s="177"/>
      <c r="O191" s="178"/>
      <c r="P191" s="179"/>
      <c r="Q191" s="180"/>
      <c r="R191" s="181"/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/>
      <c r="D192" s="175"/>
      <c r="E192" s="176"/>
      <c r="F192" s="177"/>
      <c r="G192" s="174"/>
      <c r="H192" s="175"/>
      <c r="I192" s="176"/>
      <c r="J192" s="177"/>
      <c r="K192" s="174"/>
      <c r="L192" s="175"/>
      <c r="M192" s="176"/>
      <c r="N192" s="177"/>
      <c r="O192" s="178"/>
      <c r="P192" s="179"/>
      <c r="Q192" s="180"/>
      <c r="R192" s="181"/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99" t="s">
        <v>99</v>
      </c>
      <c r="C193" s="174"/>
      <c r="D193" s="175"/>
      <c r="E193" s="176"/>
      <c r="F193" s="177"/>
      <c r="G193" s="174"/>
      <c r="H193" s="175"/>
      <c r="I193" s="176"/>
      <c r="J193" s="177"/>
      <c r="K193" s="174"/>
      <c r="L193" s="175"/>
      <c r="M193" s="176"/>
      <c r="N193" s="177"/>
      <c r="O193" s="178"/>
      <c r="P193" s="179"/>
      <c r="Q193" s="180"/>
      <c r="R193" s="181"/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55" t="s">
        <v>100</v>
      </c>
      <c r="C194" s="182"/>
      <c r="D194" s="183"/>
      <c r="E194" s="184"/>
      <c r="F194" s="185"/>
      <c r="G194" s="182"/>
      <c r="H194" s="183"/>
      <c r="I194" s="184"/>
      <c r="J194" s="185"/>
      <c r="K194" s="182"/>
      <c r="L194" s="183"/>
      <c r="M194" s="184"/>
      <c r="N194" s="185"/>
      <c r="O194" s="186"/>
      <c r="P194" s="187"/>
      <c r="Q194" s="188"/>
      <c r="R194" s="189"/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232"/>
      <c r="D195" s="191"/>
      <c r="E195" s="233"/>
      <c r="F195" s="193"/>
      <c r="G195" s="232"/>
      <c r="H195" s="191"/>
      <c r="I195" s="234"/>
      <c r="J195" s="193"/>
      <c r="K195" s="232"/>
      <c r="L195" s="191"/>
      <c r="M195" s="234"/>
      <c r="N195" s="193"/>
      <c r="O195" s="235"/>
      <c r="P195" s="194"/>
      <c r="Q195" s="236"/>
      <c r="R195" s="195"/>
      <c r="T195" s="104"/>
      <c r="U195" s="105"/>
      <c r="V195" s="105"/>
      <c r="W195" s="105"/>
      <c r="X195" s="105"/>
      <c r="Y195" s="106"/>
      <c r="Z195" s="106"/>
      <c r="AA195" s="106"/>
      <c r="AB195" s="106"/>
      <c r="AC195" s="106"/>
      <c r="AD195" s="106"/>
      <c r="AE195" s="106"/>
      <c r="AF195" s="106"/>
    </row>
    <row r="196" spans="2:32" ht="13.5">
      <c r="B196" t="s">
        <v>37</v>
      </c>
      <c r="T196" s="104"/>
      <c r="U196" s="105"/>
      <c r="V196" s="105"/>
      <c r="W196" s="105"/>
      <c r="X196" s="105"/>
      <c r="Y196" s="106"/>
      <c r="Z196" s="106"/>
      <c r="AA196" s="106"/>
      <c r="AB196" s="106"/>
      <c r="AC196" s="106"/>
      <c r="AD196" s="106"/>
      <c r="AE196" s="106"/>
      <c r="AF196" s="106"/>
    </row>
    <row r="197" spans="15:32" ht="13.5">
      <c r="O197" s="222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4.25">
      <c r="B198" s="40" t="str">
        <f>'審査確定状況'!AI6</f>
        <v>令和５年１月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/>
      <c r="D202" s="167"/>
      <c r="E202" s="168"/>
      <c r="F202" s="169"/>
      <c r="G202" s="166"/>
      <c r="H202" s="167"/>
      <c r="I202" s="168"/>
      <c r="J202" s="169"/>
      <c r="K202" s="166"/>
      <c r="L202" s="167"/>
      <c r="M202" s="168"/>
      <c r="N202" s="169"/>
      <c r="O202" s="170"/>
      <c r="P202" s="171"/>
      <c r="Q202" s="172"/>
      <c r="R202" s="173"/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3.5">
      <c r="B203" s="99" t="s">
        <v>93</v>
      </c>
      <c r="C203" s="174"/>
      <c r="D203" s="175"/>
      <c r="E203" s="176"/>
      <c r="F203" s="177"/>
      <c r="G203" s="174"/>
      <c r="H203" s="175"/>
      <c r="I203" s="176"/>
      <c r="J203" s="177"/>
      <c r="K203" s="174"/>
      <c r="L203" s="175"/>
      <c r="M203" s="176"/>
      <c r="N203" s="177"/>
      <c r="O203" s="178"/>
      <c r="P203" s="179"/>
      <c r="Q203" s="180"/>
      <c r="R203" s="181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/>
      <c r="D204" s="175"/>
      <c r="E204" s="176"/>
      <c r="F204" s="177"/>
      <c r="G204" s="174"/>
      <c r="H204" s="175"/>
      <c r="I204" s="176"/>
      <c r="J204" s="177"/>
      <c r="K204" s="174"/>
      <c r="L204" s="175"/>
      <c r="M204" s="176"/>
      <c r="N204" s="177"/>
      <c r="O204" s="178"/>
      <c r="P204" s="179"/>
      <c r="Q204" s="180"/>
      <c r="R204" s="181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/>
      <c r="D205" s="175"/>
      <c r="E205" s="176"/>
      <c r="F205" s="177"/>
      <c r="G205" s="174"/>
      <c r="H205" s="175"/>
      <c r="I205" s="176"/>
      <c r="J205" s="177"/>
      <c r="K205" s="174"/>
      <c r="L205" s="175"/>
      <c r="M205" s="176"/>
      <c r="N205" s="177"/>
      <c r="O205" s="178"/>
      <c r="P205" s="179"/>
      <c r="Q205" s="180"/>
      <c r="R205" s="181"/>
      <c r="T205" s="104"/>
      <c r="U205" s="104"/>
      <c r="V205" s="104"/>
      <c r="W205" s="104"/>
      <c r="X205" s="104"/>
      <c r="Y205" s="106"/>
      <c r="Z205" s="106"/>
      <c r="AA205" s="104"/>
      <c r="AB205" s="104"/>
      <c r="AC205" s="104"/>
      <c r="AD205" s="104"/>
      <c r="AE205" s="104"/>
      <c r="AF205" s="104"/>
    </row>
    <row r="206" spans="2:32" ht="13.5">
      <c r="B206" s="99" t="s">
        <v>96</v>
      </c>
      <c r="C206" s="174"/>
      <c r="D206" s="175"/>
      <c r="E206" s="176"/>
      <c r="F206" s="177"/>
      <c r="G206" s="174"/>
      <c r="H206" s="175"/>
      <c r="I206" s="176"/>
      <c r="J206" s="177"/>
      <c r="K206" s="174"/>
      <c r="L206" s="175"/>
      <c r="M206" s="176"/>
      <c r="N206" s="177"/>
      <c r="O206" s="178"/>
      <c r="P206" s="179"/>
      <c r="Q206" s="180"/>
      <c r="R206" s="181"/>
      <c r="T206" s="107"/>
      <c r="U206" s="7"/>
      <c r="V206" s="7"/>
      <c r="W206" s="7"/>
      <c r="X206" s="7"/>
      <c r="Y206" s="39"/>
      <c r="Z206" s="39"/>
      <c r="AA206" s="7"/>
      <c r="AB206" s="7"/>
      <c r="AC206" s="7"/>
      <c r="AD206" s="7"/>
      <c r="AE206" s="7"/>
      <c r="AF206" s="7"/>
    </row>
    <row r="207" spans="2:32" ht="13.5">
      <c r="B207" s="99" t="s">
        <v>97</v>
      </c>
      <c r="C207" s="174"/>
      <c r="D207" s="175"/>
      <c r="E207" s="176"/>
      <c r="F207" s="177"/>
      <c r="G207" s="174"/>
      <c r="H207" s="175"/>
      <c r="I207" s="176"/>
      <c r="J207" s="177"/>
      <c r="K207" s="174"/>
      <c r="L207" s="175"/>
      <c r="M207" s="176"/>
      <c r="N207" s="177"/>
      <c r="O207" s="178"/>
      <c r="P207" s="179"/>
      <c r="Q207" s="180"/>
      <c r="R207" s="181"/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/>
      <c r="D208" s="175"/>
      <c r="E208" s="176"/>
      <c r="F208" s="177"/>
      <c r="G208" s="174"/>
      <c r="H208" s="175"/>
      <c r="I208" s="176"/>
      <c r="J208" s="177"/>
      <c r="K208" s="174"/>
      <c r="L208" s="175"/>
      <c r="M208" s="176"/>
      <c r="N208" s="177"/>
      <c r="O208" s="178"/>
      <c r="P208" s="179"/>
      <c r="Q208" s="180"/>
      <c r="R208" s="181"/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99" t="s">
        <v>99</v>
      </c>
      <c r="C209" s="174"/>
      <c r="D209" s="175"/>
      <c r="E209" s="176"/>
      <c r="F209" s="177"/>
      <c r="G209" s="174"/>
      <c r="H209" s="175"/>
      <c r="I209" s="176"/>
      <c r="J209" s="177"/>
      <c r="K209" s="174"/>
      <c r="L209" s="175"/>
      <c r="M209" s="176"/>
      <c r="N209" s="177"/>
      <c r="O209" s="178"/>
      <c r="P209" s="179"/>
      <c r="Q209" s="180"/>
      <c r="R209" s="181"/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55" t="s">
        <v>100</v>
      </c>
      <c r="C210" s="182"/>
      <c r="D210" s="183"/>
      <c r="E210" s="184"/>
      <c r="F210" s="185"/>
      <c r="G210" s="182"/>
      <c r="H210" s="183"/>
      <c r="I210" s="184"/>
      <c r="J210" s="185"/>
      <c r="K210" s="182"/>
      <c r="L210" s="183"/>
      <c r="M210" s="184"/>
      <c r="N210" s="185"/>
      <c r="O210" s="186"/>
      <c r="P210" s="187"/>
      <c r="Q210" s="188"/>
      <c r="R210" s="189"/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232"/>
      <c r="D211" s="191"/>
      <c r="E211" s="233"/>
      <c r="F211" s="193"/>
      <c r="G211" s="232"/>
      <c r="H211" s="191"/>
      <c r="I211" s="234"/>
      <c r="J211" s="193"/>
      <c r="K211" s="232"/>
      <c r="L211" s="191"/>
      <c r="M211" s="234"/>
      <c r="N211" s="193"/>
      <c r="O211" s="235"/>
      <c r="P211" s="194"/>
      <c r="Q211" s="236"/>
      <c r="R211" s="195"/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t="s">
        <v>37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6:32" ht="13.5">
      <c r="F213" s="22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>
      <c r="B214" s="40" t="str">
        <f>'審査確定状況'!AL6</f>
        <v>令和５年２月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5"/>
      <c r="V218" s="105"/>
      <c r="W218" s="105"/>
      <c r="X218" s="105"/>
      <c r="Y218" s="106"/>
      <c r="Z218" s="106"/>
      <c r="AA218" s="105"/>
      <c r="AB218" s="105"/>
      <c r="AC218" s="105"/>
      <c r="AD218" s="105"/>
      <c r="AE218" s="105"/>
      <c r="AF218" s="105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4"/>
      <c r="U221" s="104"/>
      <c r="V221" s="104"/>
      <c r="W221" s="104"/>
      <c r="X221" s="104"/>
      <c r="Y221" s="106"/>
      <c r="Z221" s="106"/>
      <c r="AA221" s="104"/>
      <c r="AB221" s="104"/>
      <c r="AC221" s="104"/>
      <c r="AD221" s="104"/>
      <c r="AE221" s="104"/>
      <c r="AF221" s="104"/>
    </row>
    <row r="222" spans="2:32" ht="13.5">
      <c r="B222" s="99" t="s">
        <v>96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7"/>
      <c r="U222" s="7"/>
      <c r="V222" s="7"/>
      <c r="W222" s="7"/>
      <c r="X222" s="7"/>
      <c r="Y222" s="39"/>
      <c r="Z222" s="39"/>
      <c r="AA222" s="7"/>
      <c r="AB222" s="7"/>
      <c r="AC222" s="7"/>
      <c r="AD222" s="7"/>
      <c r="AE222" s="7"/>
      <c r="AF222" s="7"/>
    </row>
    <row r="223" spans="2:32" ht="13.5">
      <c r="B223" s="99" t="s">
        <v>97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99" t="s">
        <v>99</v>
      </c>
      <c r="C225" s="174"/>
      <c r="D225" s="175"/>
      <c r="E225" s="176"/>
      <c r="F225" s="177"/>
      <c r="G225" s="174"/>
      <c r="H225" s="175"/>
      <c r="I225" s="176"/>
      <c r="J225" s="177"/>
      <c r="K225" s="174"/>
      <c r="L225" s="175"/>
      <c r="M225" s="176"/>
      <c r="N225" s="177"/>
      <c r="O225" s="178"/>
      <c r="P225" s="179"/>
      <c r="Q225" s="180"/>
      <c r="R225" s="181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55" t="s">
        <v>100</v>
      </c>
      <c r="C226" s="182"/>
      <c r="D226" s="183"/>
      <c r="E226" s="184"/>
      <c r="F226" s="185"/>
      <c r="G226" s="182"/>
      <c r="H226" s="183"/>
      <c r="I226" s="184"/>
      <c r="J226" s="185"/>
      <c r="K226" s="182"/>
      <c r="L226" s="183"/>
      <c r="M226" s="184"/>
      <c r="N226" s="185"/>
      <c r="O226" s="186"/>
      <c r="P226" s="187"/>
      <c r="Q226" s="188"/>
      <c r="R226" s="189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32" ht="13.5">
      <c r="B227" s="54" t="s">
        <v>101</v>
      </c>
      <c r="C227" s="232"/>
      <c r="D227" s="191"/>
      <c r="E227" s="233"/>
      <c r="F227" s="193"/>
      <c r="G227" s="232"/>
      <c r="H227" s="191"/>
      <c r="I227" s="234"/>
      <c r="J227" s="193"/>
      <c r="K227" s="232"/>
      <c r="L227" s="191"/>
      <c r="M227" s="234"/>
      <c r="N227" s="193"/>
      <c r="O227" s="235"/>
      <c r="P227" s="194"/>
      <c r="Q227" s="236"/>
      <c r="R227" s="195"/>
      <c r="T227" s="104"/>
      <c r="U227" s="105"/>
      <c r="V227" s="105"/>
      <c r="W227" s="105"/>
      <c r="X227" s="105"/>
      <c r="Y227" s="106"/>
      <c r="Z227" s="106"/>
      <c r="AA227" s="106"/>
      <c r="AB227" s="106"/>
      <c r="AC227" s="106"/>
      <c r="AD227" s="106"/>
      <c r="AE227" s="106"/>
      <c r="AF227" s="106"/>
    </row>
    <row r="228" spans="2:32" ht="13.5">
      <c r="B228" t="s">
        <v>37</v>
      </c>
      <c r="T228" s="104"/>
      <c r="U228" s="105"/>
      <c r="V228" s="105"/>
      <c r="W228" s="105"/>
      <c r="X228" s="105"/>
      <c r="Y228" s="106"/>
      <c r="Z228" s="106"/>
      <c r="AA228" s="106"/>
      <c r="AB228" s="106"/>
      <c r="AC228" s="106"/>
      <c r="AD228" s="106"/>
      <c r="AE228" s="106"/>
      <c r="AF228" s="106"/>
    </row>
    <row r="229" spans="20:32" ht="13.5">
      <c r="T229" s="104"/>
      <c r="U229" s="105"/>
      <c r="V229" s="105"/>
      <c r="W229" s="105"/>
      <c r="X229" s="105"/>
      <c r="Y229" s="106"/>
      <c r="Z229" s="106"/>
      <c r="AA229" s="106"/>
      <c r="AB229" s="106"/>
      <c r="AC229" s="106"/>
      <c r="AD229" s="106"/>
      <c r="AE229" s="106"/>
      <c r="AF229" s="106"/>
    </row>
    <row r="230" spans="20:32" ht="13.5">
      <c r="T230" s="104"/>
      <c r="U230" s="105"/>
      <c r="V230" s="105"/>
      <c r="W230" s="105"/>
      <c r="X230" s="105"/>
      <c r="Y230" s="106"/>
      <c r="Z230" s="106"/>
      <c r="AA230" s="106"/>
      <c r="AB230" s="106"/>
      <c r="AC230" s="106"/>
      <c r="AD230" s="106"/>
      <c r="AE230" s="106"/>
      <c r="AF230" s="106"/>
    </row>
    <row r="231" spans="2:23" ht="13.5">
      <c r="B231" s="384" t="s">
        <v>62</v>
      </c>
      <c r="C231" s="385"/>
      <c r="D231" s="385"/>
      <c r="E231" s="385"/>
      <c r="T231" s="384" t="s">
        <v>62</v>
      </c>
      <c r="U231" s="385"/>
      <c r="V231" s="385"/>
      <c r="W231" s="385"/>
    </row>
    <row r="232" spans="2:23" ht="13.5">
      <c r="B232" s="385"/>
      <c r="C232" s="385"/>
      <c r="D232" s="385"/>
      <c r="E232" s="385"/>
      <c r="T232" s="385"/>
      <c r="U232" s="385"/>
      <c r="V232" s="385"/>
      <c r="W232" s="385"/>
    </row>
  </sheetData>
  <sheetProtection/>
  <mergeCells count="52">
    <mergeCell ref="AH5:AK6"/>
    <mergeCell ref="T231:W232"/>
    <mergeCell ref="B2:C3"/>
    <mergeCell ref="B231:E232"/>
    <mergeCell ref="C88:F88"/>
    <mergeCell ref="G88:J88"/>
    <mergeCell ref="K88:N88"/>
    <mergeCell ref="O88:R88"/>
    <mergeCell ref="C40:F40"/>
    <mergeCell ref="G40:J40"/>
    <mergeCell ref="K40:N40"/>
    <mergeCell ref="O40:R40"/>
    <mergeCell ref="C72:F72"/>
    <mergeCell ref="G72:J72"/>
    <mergeCell ref="K72:N72"/>
    <mergeCell ref="O72:R72"/>
    <mergeCell ref="C56:F56"/>
    <mergeCell ref="G56:J56"/>
    <mergeCell ref="K56:N56"/>
    <mergeCell ref="O56:R56"/>
    <mergeCell ref="C104:F104"/>
    <mergeCell ref="G104:J104"/>
    <mergeCell ref="K104:N104"/>
    <mergeCell ref="O104:R104"/>
    <mergeCell ref="O120:R120"/>
    <mergeCell ref="C136:F136"/>
    <mergeCell ref="G136:J136"/>
    <mergeCell ref="K136:N136"/>
    <mergeCell ref="O136:R136"/>
    <mergeCell ref="C120:F120"/>
    <mergeCell ref="C168:F168"/>
    <mergeCell ref="G168:J168"/>
    <mergeCell ref="K168:N168"/>
    <mergeCell ref="O168:R168"/>
    <mergeCell ref="C152:F152"/>
    <mergeCell ref="G152:J152"/>
    <mergeCell ref="K200:N200"/>
    <mergeCell ref="O200:R200"/>
    <mergeCell ref="G120:J120"/>
    <mergeCell ref="K120:N120"/>
    <mergeCell ref="K152:N152"/>
    <mergeCell ref="O152:R152"/>
    <mergeCell ref="C216:F216"/>
    <mergeCell ref="G216:J216"/>
    <mergeCell ref="K216:N216"/>
    <mergeCell ref="O216:R216"/>
    <mergeCell ref="C184:F184"/>
    <mergeCell ref="G184:J184"/>
    <mergeCell ref="K184:N184"/>
    <mergeCell ref="O184:R184"/>
    <mergeCell ref="C200:F200"/>
    <mergeCell ref="G200:J200"/>
  </mergeCells>
  <hyperlinks>
    <hyperlink ref="B2:B3" location="目次!A1" display="もどる"/>
    <hyperlink ref="B231:B232" location="目次!A1" display="もどる"/>
    <hyperlink ref="B231:C232" location="老人保健制度加入率!A1" display="このシートのトップにもどる"/>
    <hyperlink ref="B231:E232" location="'１人当たり診療費'!A1" display="このシートのトップにもどる"/>
    <hyperlink ref="AH5:AH6" location="目次!A1" display="もどる"/>
    <hyperlink ref="AH5:AI6" location="老人保健制度加入率!A1" display="このシートのトップにもどる"/>
    <hyperlink ref="AH5:AK6" location="'１人当たり診療費'!A1" display="このシートのトップにもどる"/>
    <hyperlink ref="T231:T232" location="目次!A1" display="もどる"/>
    <hyperlink ref="T231:U232" location="老人保健制度加入率!A1" display="このシートのトップにもどる"/>
    <hyperlink ref="T231:W232" location="'１人当たり診療費'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70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2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2.00390625" style="0" customWidth="1"/>
    <col min="20" max="20" width="12.75390625" style="0" customWidth="1"/>
    <col min="36" max="36" width="12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34:36" ht="13.5">
      <c r="AH4" s="384" t="s">
        <v>58</v>
      </c>
      <c r="AI4" s="385"/>
      <c r="AJ4" s="385"/>
    </row>
    <row r="5" spans="20:36" ht="13.5">
      <c r="T5" s="9" t="s">
        <v>49</v>
      </c>
      <c r="AH5" s="384"/>
      <c r="AI5" s="385"/>
      <c r="AJ5" s="385"/>
    </row>
    <row r="6" ht="13.5">
      <c r="T6" s="6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96">
        <f>O42</f>
        <v>104.23219210331607</v>
      </c>
      <c r="V8" s="196">
        <f>O57</f>
        <v>101.24985057578132</v>
      </c>
      <c r="W8" s="196">
        <f>O72</f>
        <v>97.52651590954572</v>
      </c>
      <c r="X8" s="196">
        <f>O87</f>
        <v>103.44882964628418</v>
      </c>
      <c r="Y8" s="196">
        <f>O102</f>
        <v>0</v>
      </c>
      <c r="Z8" s="196">
        <f>O117</f>
        <v>0</v>
      </c>
      <c r="AA8" s="196">
        <f>O132</f>
        <v>0</v>
      </c>
      <c r="AB8" s="196">
        <f>O147</f>
        <v>0</v>
      </c>
      <c r="AC8" s="196">
        <f>O162</f>
        <v>0</v>
      </c>
      <c r="AD8" s="196">
        <f>O177</f>
        <v>0</v>
      </c>
      <c r="AE8" s="196">
        <f>O192</f>
        <v>0</v>
      </c>
      <c r="AF8" s="196">
        <f>O207</f>
        <v>0</v>
      </c>
    </row>
    <row r="9" spans="20:32" ht="13.5">
      <c r="T9" s="4" t="s">
        <v>93</v>
      </c>
      <c r="U9" s="196">
        <f aca="true" t="shared" si="0" ref="U9:U17">O43</f>
        <v>88.39242585257463</v>
      </c>
      <c r="V9" s="196">
        <f aca="true" t="shared" si="1" ref="V9:V17">O58</f>
        <v>87.31930728495777</v>
      </c>
      <c r="W9" s="196">
        <f aca="true" t="shared" si="2" ref="W9:W17">O73</f>
        <v>79.93303037550825</v>
      </c>
      <c r="X9" s="196">
        <f aca="true" t="shared" si="3" ref="X9:X17">O88</f>
        <v>87.44882724076483</v>
      </c>
      <c r="Y9" s="196">
        <f aca="true" t="shared" si="4" ref="Y9:Y17">O103</f>
        <v>0</v>
      </c>
      <c r="Z9" s="196">
        <f aca="true" t="shared" si="5" ref="Z9:Z16">O118</f>
        <v>0</v>
      </c>
      <c r="AA9" s="196">
        <f aca="true" t="shared" si="6" ref="AA9:AA17">O133</f>
        <v>0</v>
      </c>
      <c r="AB9" s="196">
        <f aca="true" t="shared" si="7" ref="AB9:AB17">O148</f>
        <v>0</v>
      </c>
      <c r="AC9" s="196">
        <f aca="true" t="shared" si="8" ref="AC9:AC17">O163</f>
        <v>0</v>
      </c>
      <c r="AD9" s="196">
        <f aca="true" t="shared" si="9" ref="AD9:AD17">O178</f>
        <v>0</v>
      </c>
      <c r="AE9" s="196">
        <f aca="true" t="shared" si="10" ref="AE9:AE17">O193</f>
        <v>0</v>
      </c>
      <c r="AF9" s="196">
        <f aca="true" t="shared" si="11" ref="AF9:AF17">O208</f>
        <v>0</v>
      </c>
    </row>
    <row r="10" spans="20:32" ht="13.5">
      <c r="T10" s="4" t="s">
        <v>94</v>
      </c>
      <c r="U10" s="196">
        <f t="shared" si="0"/>
        <v>85.59629039269672</v>
      </c>
      <c r="V10" s="196">
        <f t="shared" si="1"/>
        <v>86.38653043603396</v>
      </c>
      <c r="W10" s="196">
        <f t="shared" si="2"/>
        <v>80.1277398751633</v>
      </c>
      <c r="X10" s="196">
        <f t="shared" si="3"/>
        <v>88.8335287221571</v>
      </c>
      <c r="Y10" s="196">
        <f t="shared" si="4"/>
        <v>0</v>
      </c>
      <c r="Z10" s="196">
        <f t="shared" si="5"/>
        <v>0</v>
      </c>
      <c r="AA10" s="196">
        <f t="shared" si="6"/>
        <v>0</v>
      </c>
      <c r="AB10" s="196">
        <f t="shared" si="7"/>
        <v>0</v>
      </c>
      <c r="AC10" s="196">
        <f t="shared" si="8"/>
        <v>0</v>
      </c>
      <c r="AD10" s="196">
        <f t="shared" si="9"/>
        <v>0</v>
      </c>
      <c r="AE10" s="196">
        <f t="shared" si="10"/>
        <v>0</v>
      </c>
      <c r="AF10" s="196">
        <f t="shared" si="11"/>
        <v>0</v>
      </c>
    </row>
    <row r="11" spans="20:32" ht="13.5">
      <c r="T11" s="4" t="s">
        <v>95</v>
      </c>
      <c r="U11" s="196">
        <f t="shared" si="0"/>
        <v>99.95206710605153</v>
      </c>
      <c r="V11" s="196">
        <f t="shared" si="1"/>
        <v>97.02811721437892</v>
      </c>
      <c r="W11" s="196">
        <f t="shared" si="2"/>
        <v>93.55223169060247</v>
      </c>
      <c r="X11" s="196">
        <f t="shared" si="3"/>
        <v>98.7150370547454</v>
      </c>
      <c r="Y11" s="196">
        <f t="shared" si="4"/>
        <v>0</v>
      </c>
      <c r="Z11" s="196">
        <f t="shared" si="5"/>
        <v>0</v>
      </c>
      <c r="AA11" s="196">
        <f t="shared" si="6"/>
        <v>0</v>
      </c>
      <c r="AB11" s="196">
        <f t="shared" si="7"/>
        <v>0</v>
      </c>
      <c r="AC11" s="196">
        <f t="shared" si="8"/>
        <v>0</v>
      </c>
      <c r="AD11" s="196">
        <f t="shared" si="9"/>
        <v>0</v>
      </c>
      <c r="AE11" s="196">
        <f t="shared" si="10"/>
        <v>0</v>
      </c>
      <c r="AF11" s="196">
        <f t="shared" si="11"/>
        <v>0</v>
      </c>
    </row>
    <row r="12" spans="20:32" ht="13.5">
      <c r="T12" s="4" t="s">
        <v>96</v>
      </c>
      <c r="U12" s="196">
        <f t="shared" si="0"/>
        <v>96.3716146079079</v>
      </c>
      <c r="V12" s="196">
        <f t="shared" si="1"/>
        <v>93.83824216923796</v>
      </c>
      <c r="W12" s="196">
        <f t="shared" si="2"/>
        <v>88.86326194398681</v>
      </c>
      <c r="X12" s="196">
        <f t="shared" si="3"/>
        <v>96.0214086108085</v>
      </c>
      <c r="Y12" s="196">
        <f t="shared" si="4"/>
        <v>0</v>
      </c>
      <c r="Z12" s="196">
        <f t="shared" si="5"/>
        <v>0</v>
      </c>
      <c r="AA12" s="196">
        <f t="shared" si="6"/>
        <v>0</v>
      </c>
      <c r="AB12" s="196">
        <f t="shared" si="7"/>
        <v>0</v>
      </c>
      <c r="AC12" s="196">
        <f t="shared" si="8"/>
        <v>0</v>
      </c>
      <c r="AD12" s="196">
        <f t="shared" si="9"/>
        <v>0</v>
      </c>
      <c r="AE12" s="196">
        <f t="shared" si="10"/>
        <v>0</v>
      </c>
      <c r="AF12" s="196">
        <f t="shared" si="11"/>
        <v>0</v>
      </c>
    </row>
    <row r="13" spans="20:32" ht="13.5">
      <c r="T13" s="4" t="s">
        <v>97</v>
      </c>
      <c r="U13" s="196">
        <f t="shared" si="0"/>
        <v>100.41254767650035</v>
      </c>
      <c r="V13" s="196">
        <f t="shared" si="1"/>
        <v>97.4984629572702</v>
      </c>
      <c r="W13" s="196">
        <f t="shared" si="2"/>
        <v>92.9567131327953</v>
      </c>
      <c r="X13" s="196">
        <f t="shared" si="3"/>
        <v>100.06597074003648</v>
      </c>
      <c r="Y13" s="196">
        <f t="shared" si="4"/>
        <v>0</v>
      </c>
      <c r="Z13" s="196">
        <f t="shared" si="5"/>
        <v>0</v>
      </c>
      <c r="AA13" s="196">
        <f t="shared" si="6"/>
        <v>0</v>
      </c>
      <c r="AB13" s="196">
        <f t="shared" si="7"/>
        <v>0</v>
      </c>
      <c r="AC13" s="196">
        <f t="shared" si="8"/>
        <v>0</v>
      </c>
      <c r="AD13" s="196">
        <f t="shared" si="9"/>
        <v>0</v>
      </c>
      <c r="AE13" s="196">
        <f t="shared" si="10"/>
        <v>0</v>
      </c>
      <c r="AF13" s="196">
        <f t="shared" si="11"/>
        <v>0</v>
      </c>
    </row>
    <row r="14" spans="20:32" ht="13.5">
      <c r="T14" s="4" t="s">
        <v>98</v>
      </c>
      <c r="U14" s="196">
        <f t="shared" si="0"/>
        <v>98.38882921589689</v>
      </c>
      <c r="V14" s="196">
        <f t="shared" si="1"/>
        <v>96.43784786641929</v>
      </c>
      <c r="W14" s="196">
        <f t="shared" si="2"/>
        <v>91.1119395036745</v>
      </c>
      <c r="X14" s="196">
        <f t="shared" si="3"/>
        <v>97.1556886227545</v>
      </c>
      <c r="Y14" s="196">
        <f t="shared" si="4"/>
        <v>0</v>
      </c>
      <c r="Z14" s="196">
        <f t="shared" si="5"/>
        <v>0</v>
      </c>
      <c r="AA14" s="196">
        <f t="shared" si="6"/>
        <v>0</v>
      </c>
      <c r="AB14" s="196">
        <f t="shared" si="7"/>
        <v>0</v>
      </c>
      <c r="AC14" s="196">
        <f t="shared" si="8"/>
        <v>0</v>
      </c>
      <c r="AD14" s="196">
        <f t="shared" si="9"/>
        <v>0</v>
      </c>
      <c r="AE14" s="196">
        <f t="shared" si="10"/>
        <v>0</v>
      </c>
      <c r="AF14" s="196">
        <f t="shared" si="11"/>
        <v>0</v>
      </c>
    </row>
    <row r="15" spans="20:32" ht="13.5">
      <c r="T15" s="4" t="s">
        <v>99</v>
      </c>
      <c r="U15" s="196">
        <f t="shared" si="0"/>
        <v>86.7552570093458</v>
      </c>
      <c r="V15" s="196">
        <f t="shared" si="1"/>
        <v>83.45462328767124</v>
      </c>
      <c r="W15" s="196">
        <f t="shared" si="2"/>
        <v>78.67493331410857</v>
      </c>
      <c r="X15" s="196">
        <f t="shared" si="3"/>
        <v>84.06175255490324</v>
      </c>
      <c r="Y15" s="196">
        <f t="shared" si="4"/>
        <v>0</v>
      </c>
      <c r="Z15" s="196">
        <f t="shared" si="5"/>
        <v>0</v>
      </c>
      <c r="AA15" s="196">
        <f t="shared" si="6"/>
        <v>0</v>
      </c>
      <c r="AB15" s="196">
        <f t="shared" si="7"/>
        <v>0</v>
      </c>
      <c r="AC15" s="196">
        <f t="shared" si="8"/>
        <v>0</v>
      </c>
      <c r="AD15" s="196">
        <f t="shared" si="9"/>
        <v>0</v>
      </c>
      <c r="AE15" s="196">
        <f t="shared" si="10"/>
        <v>0</v>
      </c>
      <c r="AF15" s="196">
        <f t="shared" si="11"/>
        <v>0</v>
      </c>
    </row>
    <row r="16" spans="20:32" ht="13.5">
      <c r="T16" s="4" t="s">
        <v>100</v>
      </c>
      <c r="U16" s="196">
        <f t="shared" si="0"/>
        <v>64.58449525934188</v>
      </c>
      <c r="V16" s="196">
        <f t="shared" si="1"/>
        <v>61.527739057708395</v>
      </c>
      <c r="W16" s="196">
        <f t="shared" si="2"/>
        <v>59.84251968503937</v>
      </c>
      <c r="X16" s="196">
        <f t="shared" si="3"/>
        <v>65.26793308760986</v>
      </c>
      <c r="Y16" s="196">
        <f t="shared" si="4"/>
        <v>0</v>
      </c>
      <c r="Z16" s="196">
        <f t="shared" si="5"/>
        <v>0</v>
      </c>
      <c r="AA16" s="196">
        <f t="shared" si="6"/>
        <v>0</v>
      </c>
      <c r="AB16" s="196">
        <f t="shared" si="7"/>
        <v>0</v>
      </c>
      <c r="AC16" s="196">
        <f t="shared" si="8"/>
        <v>0</v>
      </c>
      <c r="AD16" s="196">
        <f t="shared" si="9"/>
        <v>0</v>
      </c>
      <c r="AE16" s="196">
        <f t="shared" si="10"/>
        <v>0</v>
      </c>
      <c r="AF16" s="196">
        <f t="shared" si="11"/>
        <v>0</v>
      </c>
    </row>
    <row r="17" spans="20:32" ht="13.5">
      <c r="T17" s="4" t="s">
        <v>101</v>
      </c>
      <c r="U17" s="196">
        <f t="shared" si="0"/>
        <v>97.86215730470961</v>
      </c>
      <c r="V17" s="196">
        <f t="shared" si="1"/>
        <v>95.33978297432076</v>
      </c>
      <c r="W17" s="196">
        <f t="shared" si="2"/>
        <v>90.760411480848</v>
      </c>
      <c r="X17" s="196">
        <f t="shared" si="3"/>
        <v>97.13542956177271</v>
      </c>
      <c r="Y17" s="196">
        <f t="shared" si="4"/>
        <v>0</v>
      </c>
      <c r="Z17" s="196">
        <f>O126</f>
        <v>0</v>
      </c>
      <c r="AA17" s="196">
        <f t="shared" si="6"/>
        <v>0</v>
      </c>
      <c r="AB17" s="196">
        <f t="shared" si="7"/>
        <v>0</v>
      </c>
      <c r="AC17" s="196">
        <f t="shared" si="8"/>
        <v>0</v>
      </c>
      <c r="AD17" s="196">
        <f t="shared" si="9"/>
        <v>0</v>
      </c>
      <c r="AE17" s="196">
        <f t="shared" si="10"/>
        <v>0</v>
      </c>
      <c r="AF17" s="196">
        <f t="shared" si="11"/>
        <v>0</v>
      </c>
    </row>
    <row r="18" ht="13.5">
      <c r="U18" s="287"/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20:32" ht="13.5">
      <c r="T21" s="4" t="s">
        <v>28</v>
      </c>
      <c r="U21" s="196">
        <f>P42</f>
        <v>0</v>
      </c>
      <c r="V21" s="196">
        <f>P57</f>
        <v>0</v>
      </c>
      <c r="W21" s="196">
        <f>P72</f>
        <v>0</v>
      </c>
      <c r="X21" s="196">
        <f>P87</f>
        <v>0</v>
      </c>
      <c r="Y21" s="196">
        <f>P102</f>
        <v>0</v>
      </c>
      <c r="Z21" s="196">
        <f>P117</f>
        <v>0</v>
      </c>
      <c r="AA21" s="196">
        <f>P132</f>
        <v>0</v>
      </c>
      <c r="AB21" s="196">
        <f>P147</f>
        <v>0</v>
      </c>
      <c r="AC21" s="196">
        <f>P162</f>
        <v>0</v>
      </c>
      <c r="AD21" s="196">
        <f>P177</f>
        <v>0</v>
      </c>
      <c r="AE21" s="196">
        <f>P192</f>
        <v>0</v>
      </c>
      <c r="AF21" s="196">
        <f>P207</f>
        <v>0</v>
      </c>
    </row>
    <row r="22" spans="20:32" ht="13.5">
      <c r="T22" s="4" t="s">
        <v>93</v>
      </c>
      <c r="U22" s="196">
        <f aca="true" t="shared" si="12" ref="U22:U30">P43</f>
        <v>0</v>
      </c>
      <c r="V22" s="196">
        <f aca="true" t="shared" si="13" ref="V22:V30">P58</f>
        <v>0</v>
      </c>
      <c r="W22" s="196">
        <f aca="true" t="shared" si="14" ref="W22:W30">P73</f>
        <v>0</v>
      </c>
      <c r="X22" s="196">
        <f aca="true" t="shared" si="15" ref="X22:X30">P88</f>
        <v>0</v>
      </c>
      <c r="Y22" s="196">
        <f aca="true" t="shared" si="16" ref="Y22:Y30">P103</f>
        <v>0</v>
      </c>
      <c r="Z22" s="196">
        <f aca="true" t="shared" si="17" ref="Z22:Z30">P118</f>
        <v>0</v>
      </c>
      <c r="AA22" s="196">
        <f aca="true" t="shared" si="18" ref="AA22:AA30">P133</f>
        <v>0</v>
      </c>
      <c r="AB22" s="196">
        <f aca="true" t="shared" si="19" ref="AB22:AB30">P148</f>
        <v>0</v>
      </c>
      <c r="AC22" s="196">
        <f aca="true" t="shared" si="20" ref="AC22:AC30">P163</f>
        <v>0</v>
      </c>
      <c r="AD22" s="196">
        <f aca="true" t="shared" si="21" ref="AD22:AD30">P178</f>
        <v>0</v>
      </c>
      <c r="AE22" s="196">
        <f aca="true" t="shared" si="22" ref="AE22:AE30">P193</f>
        <v>0</v>
      </c>
      <c r="AF22" s="196">
        <f aca="true" t="shared" si="23" ref="AF22:AF30">P208</f>
        <v>0</v>
      </c>
    </row>
    <row r="23" spans="20:32" ht="13.5">
      <c r="T23" s="4" t="s">
        <v>94</v>
      </c>
      <c r="U23" s="196">
        <f t="shared" si="12"/>
        <v>0</v>
      </c>
      <c r="V23" s="196">
        <f t="shared" si="13"/>
        <v>0</v>
      </c>
      <c r="W23" s="196">
        <f t="shared" si="14"/>
        <v>0</v>
      </c>
      <c r="X23" s="196">
        <f t="shared" si="15"/>
        <v>0</v>
      </c>
      <c r="Y23" s="196">
        <f t="shared" si="16"/>
        <v>0</v>
      </c>
      <c r="Z23" s="196">
        <f t="shared" si="17"/>
        <v>0</v>
      </c>
      <c r="AA23" s="196">
        <f t="shared" si="18"/>
        <v>0</v>
      </c>
      <c r="AB23" s="196">
        <f t="shared" si="19"/>
        <v>0</v>
      </c>
      <c r="AC23" s="196">
        <f t="shared" si="20"/>
        <v>0</v>
      </c>
      <c r="AD23" s="196">
        <f t="shared" si="21"/>
        <v>0</v>
      </c>
      <c r="AE23" s="196">
        <f t="shared" si="22"/>
        <v>0</v>
      </c>
      <c r="AF23" s="196">
        <f t="shared" si="23"/>
        <v>0</v>
      </c>
    </row>
    <row r="24" spans="20:32" ht="13.5">
      <c r="T24" s="4" t="s">
        <v>95</v>
      </c>
      <c r="U24" s="196">
        <f t="shared" si="12"/>
        <v>0</v>
      </c>
      <c r="V24" s="196">
        <f t="shared" si="13"/>
        <v>0</v>
      </c>
      <c r="W24" s="196">
        <f t="shared" si="14"/>
        <v>0</v>
      </c>
      <c r="X24" s="196">
        <f t="shared" si="15"/>
        <v>0</v>
      </c>
      <c r="Y24" s="196">
        <f t="shared" si="16"/>
        <v>0</v>
      </c>
      <c r="Z24" s="196">
        <f t="shared" si="17"/>
        <v>0</v>
      </c>
      <c r="AA24" s="196">
        <f t="shared" si="18"/>
        <v>0</v>
      </c>
      <c r="AB24" s="196">
        <f t="shared" si="19"/>
        <v>0</v>
      </c>
      <c r="AC24" s="196">
        <f t="shared" si="20"/>
        <v>0</v>
      </c>
      <c r="AD24" s="196">
        <f t="shared" si="21"/>
        <v>0</v>
      </c>
      <c r="AE24" s="196">
        <f t="shared" si="22"/>
        <v>0</v>
      </c>
      <c r="AF24" s="196">
        <f t="shared" si="23"/>
        <v>0</v>
      </c>
    </row>
    <row r="25" spans="20:32" ht="13.5">
      <c r="T25" s="4" t="s">
        <v>96</v>
      </c>
      <c r="U25" s="196">
        <f t="shared" si="12"/>
        <v>0</v>
      </c>
      <c r="V25" s="196">
        <f t="shared" si="13"/>
        <v>0</v>
      </c>
      <c r="W25" s="196">
        <f t="shared" si="14"/>
        <v>0</v>
      </c>
      <c r="X25" s="196">
        <f t="shared" si="15"/>
        <v>0</v>
      </c>
      <c r="Y25" s="196">
        <f t="shared" si="16"/>
        <v>0</v>
      </c>
      <c r="Z25" s="196">
        <f t="shared" si="17"/>
        <v>0</v>
      </c>
      <c r="AA25" s="196">
        <f t="shared" si="18"/>
        <v>0</v>
      </c>
      <c r="AB25" s="196">
        <f t="shared" si="19"/>
        <v>0</v>
      </c>
      <c r="AC25" s="196">
        <f t="shared" si="20"/>
        <v>0</v>
      </c>
      <c r="AD25" s="196">
        <f t="shared" si="21"/>
        <v>0</v>
      </c>
      <c r="AE25" s="196">
        <f t="shared" si="22"/>
        <v>0</v>
      </c>
      <c r="AF25" s="196">
        <f t="shared" si="23"/>
        <v>0</v>
      </c>
    </row>
    <row r="26" spans="20:32" ht="13.5">
      <c r="T26" s="4" t="s">
        <v>97</v>
      </c>
      <c r="U26" s="196">
        <f t="shared" si="12"/>
        <v>0</v>
      </c>
      <c r="V26" s="196">
        <f t="shared" si="13"/>
        <v>0</v>
      </c>
      <c r="W26" s="196">
        <f t="shared" si="14"/>
        <v>0</v>
      </c>
      <c r="X26" s="196">
        <f t="shared" si="15"/>
        <v>0</v>
      </c>
      <c r="Y26" s="196">
        <f t="shared" si="16"/>
        <v>0</v>
      </c>
      <c r="Z26" s="196">
        <f t="shared" si="17"/>
        <v>0</v>
      </c>
      <c r="AA26" s="196">
        <f t="shared" si="18"/>
        <v>0</v>
      </c>
      <c r="AB26" s="196">
        <f t="shared" si="19"/>
        <v>0</v>
      </c>
      <c r="AC26" s="196">
        <f t="shared" si="20"/>
        <v>0</v>
      </c>
      <c r="AD26" s="196">
        <f t="shared" si="21"/>
        <v>0</v>
      </c>
      <c r="AE26" s="196">
        <f t="shared" si="22"/>
        <v>0</v>
      </c>
      <c r="AF26" s="196">
        <f t="shared" si="23"/>
        <v>0</v>
      </c>
    </row>
    <row r="27" spans="20:32" ht="13.5">
      <c r="T27" s="4" t="s">
        <v>98</v>
      </c>
      <c r="U27" s="196">
        <f t="shared" si="12"/>
        <v>0</v>
      </c>
      <c r="V27" s="196">
        <f t="shared" si="13"/>
        <v>0</v>
      </c>
      <c r="W27" s="196">
        <f t="shared" si="14"/>
        <v>0</v>
      </c>
      <c r="X27" s="196">
        <f t="shared" si="15"/>
        <v>0</v>
      </c>
      <c r="Y27" s="196">
        <f t="shared" si="16"/>
        <v>0</v>
      </c>
      <c r="Z27" s="196">
        <f t="shared" si="17"/>
        <v>0</v>
      </c>
      <c r="AA27" s="196">
        <f t="shared" si="18"/>
        <v>0</v>
      </c>
      <c r="AB27" s="196">
        <f t="shared" si="19"/>
        <v>0</v>
      </c>
      <c r="AC27" s="196">
        <f t="shared" si="20"/>
        <v>0</v>
      </c>
      <c r="AD27" s="196">
        <f t="shared" si="21"/>
        <v>0</v>
      </c>
      <c r="AE27" s="196">
        <f t="shared" si="22"/>
        <v>0</v>
      </c>
      <c r="AF27" s="196">
        <f t="shared" si="23"/>
        <v>0</v>
      </c>
    </row>
    <row r="28" spans="20:32" ht="13.5">
      <c r="T28" s="4" t="s">
        <v>99</v>
      </c>
      <c r="U28" s="196">
        <f t="shared" si="12"/>
        <v>0</v>
      </c>
      <c r="V28" s="196">
        <f t="shared" si="13"/>
        <v>0</v>
      </c>
      <c r="W28" s="196">
        <f t="shared" si="14"/>
        <v>0</v>
      </c>
      <c r="X28" s="196">
        <f t="shared" si="15"/>
        <v>0</v>
      </c>
      <c r="Y28" s="196">
        <f t="shared" si="16"/>
        <v>0</v>
      </c>
      <c r="Z28" s="196">
        <f t="shared" si="17"/>
        <v>0</v>
      </c>
      <c r="AA28" s="196">
        <f t="shared" si="18"/>
        <v>0</v>
      </c>
      <c r="AB28" s="196">
        <f t="shared" si="19"/>
        <v>0</v>
      </c>
      <c r="AC28" s="196">
        <f t="shared" si="20"/>
        <v>0</v>
      </c>
      <c r="AD28" s="196">
        <f t="shared" si="21"/>
        <v>0</v>
      </c>
      <c r="AE28" s="196">
        <f t="shared" si="22"/>
        <v>0</v>
      </c>
      <c r="AF28" s="196">
        <f t="shared" si="23"/>
        <v>0</v>
      </c>
    </row>
    <row r="29" spans="20:32" ht="13.5">
      <c r="T29" s="4" t="s">
        <v>100</v>
      </c>
      <c r="U29" s="196">
        <f t="shared" si="12"/>
        <v>0</v>
      </c>
      <c r="V29" s="196">
        <f t="shared" si="13"/>
        <v>0</v>
      </c>
      <c r="W29" s="196">
        <f t="shared" si="14"/>
        <v>0</v>
      </c>
      <c r="X29" s="196">
        <f t="shared" si="15"/>
        <v>0</v>
      </c>
      <c r="Y29" s="196">
        <f t="shared" si="16"/>
        <v>0</v>
      </c>
      <c r="Z29" s="196">
        <f t="shared" si="17"/>
        <v>0</v>
      </c>
      <c r="AA29" s="196">
        <f t="shared" si="18"/>
        <v>0</v>
      </c>
      <c r="AB29" s="196">
        <f t="shared" si="19"/>
        <v>0</v>
      </c>
      <c r="AC29" s="196">
        <f t="shared" si="20"/>
        <v>0</v>
      </c>
      <c r="AD29" s="196">
        <f t="shared" si="21"/>
        <v>0</v>
      </c>
      <c r="AE29" s="196">
        <f t="shared" si="22"/>
        <v>0</v>
      </c>
      <c r="AF29" s="196">
        <f t="shared" si="23"/>
        <v>0</v>
      </c>
    </row>
    <row r="30" spans="20:32" ht="13.5">
      <c r="T30" s="4" t="s">
        <v>101</v>
      </c>
      <c r="U30" s="196">
        <f t="shared" si="12"/>
        <v>0</v>
      </c>
      <c r="V30" s="196">
        <f t="shared" si="13"/>
        <v>0</v>
      </c>
      <c r="W30" s="196">
        <f t="shared" si="14"/>
        <v>0</v>
      </c>
      <c r="X30" s="196">
        <f t="shared" si="15"/>
        <v>0</v>
      </c>
      <c r="Y30" s="196">
        <f t="shared" si="16"/>
        <v>0</v>
      </c>
      <c r="Z30" s="196">
        <f t="shared" si="17"/>
        <v>0</v>
      </c>
      <c r="AA30" s="196">
        <f t="shared" si="18"/>
        <v>0</v>
      </c>
      <c r="AB30" s="196">
        <f t="shared" si="19"/>
        <v>0</v>
      </c>
      <c r="AC30" s="196">
        <f t="shared" si="20"/>
        <v>0</v>
      </c>
      <c r="AD30" s="196">
        <f t="shared" si="21"/>
        <v>0</v>
      </c>
      <c r="AE30" s="196">
        <f t="shared" si="22"/>
        <v>0</v>
      </c>
      <c r="AF30" s="196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18" t="s">
        <v>38</v>
      </c>
      <c r="W33" s="18" t="s">
        <v>39</v>
      </c>
      <c r="X33" s="18" t="s">
        <v>40</v>
      </c>
      <c r="Y33" s="18" t="s">
        <v>41</v>
      </c>
      <c r="Z33" s="18" t="s">
        <v>42</v>
      </c>
      <c r="AA33" s="18" t="s">
        <v>43</v>
      </c>
      <c r="AB33" s="18" t="s">
        <v>44</v>
      </c>
      <c r="AC33" s="18" t="s">
        <v>45</v>
      </c>
      <c r="AD33" s="18" t="s">
        <v>46</v>
      </c>
      <c r="AE33" s="18" t="s">
        <v>47</v>
      </c>
      <c r="AF33" s="18" t="s">
        <v>48</v>
      </c>
    </row>
    <row r="34" spans="14:32" ht="13.5">
      <c r="N34" s="3"/>
      <c r="O34" s="3"/>
      <c r="P34" s="3"/>
      <c r="T34" s="4" t="s">
        <v>28</v>
      </c>
      <c r="U34" s="196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</row>
    <row r="35" spans="20:32" ht="13.5">
      <c r="T35" s="4" t="s">
        <v>93</v>
      </c>
      <c r="U35" s="19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spans="2:32" ht="14.25" customHeight="1">
      <c r="B36" s="40" t="s">
        <v>75</v>
      </c>
      <c r="N36" s="3"/>
      <c r="O36" s="3"/>
      <c r="P36" s="3"/>
      <c r="T36" s="4" t="s">
        <v>94</v>
      </c>
      <c r="U36" s="196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</row>
    <row r="37" spans="20:32" ht="13.5">
      <c r="T37" s="4" t="s">
        <v>95</v>
      </c>
      <c r="U37" s="196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</row>
    <row r="38" spans="2:32" ht="14.25">
      <c r="B38" s="40" t="str">
        <f>'審査確定状況'!E6</f>
        <v>令和４年３月</v>
      </c>
      <c r="C38" s="3"/>
      <c r="D38" s="3"/>
      <c r="T38" s="4" t="s">
        <v>96</v>
      </c>
      <c r="U38" s="19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</row>
    <row r="39" spans="2:32" ht="13.5">
      <c r="B39" t="s">
        <v>23</v>
      </c>
      <c r="R39" t="s">
        <v>105</v>
      </c>
      <c r="T39" s="4" t="s">
        <v>97</v>
      </c>
      <c r="U39" s="196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96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96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</row>
    <row r="42" spans="2:32" ht="13.5">
      <c r="B42" s="98" t="s">
        <v>28</v>
      </c>
      <c r="C42" s="293">
        <v>2.539853366516446</v>
      </c>
      <c r="D42" s="294"/>
      <c r="E42" s="295"/>
      <c r="F42" s="296">
        <v>2.539853366516446</v>
      </c>
      <c r="G42" s="293">
        <v>84.24160893253514</v>
      </c>
      <c r="H42" s="294"/>
      <c r="I42" s="295"/>
      <c r="J42" s="296">
        <v>84.24160893253514</v>
      </c>
      <c r="K42" s="293">
        <v>17.45072980426448</v>
      </c>
      <c r="L42" s="294"/>
      <c r="M42" s="295"/>
      <c r="N42" s="296">
        <v>17.45072980426448</v>
      </c>
      <c r="O42" s="297">
        <v>104.23219210331607</v>
      </c>
      <c r="P42" s="298"/>
      <c r="Q42" s="299"/>
      <c r="R42" s="300">
        <v>104.23219210331607</v>
      </c>
      <c r="T42" s="4" t="s">
        <v>100</v>
      </c>
      <c r="U42" s="196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</row>
    <row r="43" spans="2:32" ht="13.5">
      <c r="B43" s="99" t="s">
        <v>93</v>
      </c>
      <c r="C43" s="301">
        <v>2.352429716935562</v>
      </c>
      <c r="D43" s="302"/>
      <c r="E43" s="303"/>
      <c r="F43" s="304">
        <v>2.352429716935562</v>
      </c>
      <c r="G43" s="301">
        <v>71.6887257269829</v>
      </c>
      <c r="H43" s="302"/>
      <c r="I43" s="303"/>
      <c r="J43" s="304">
        <v>71.6887257269829</v>
      </c>
      <c r="K43" s="301">
        <v>14.351270408656168</v>
      </c>
      <c r="L43" s="302"/>
      <c r="M43" s="303"/>
      <c r="N43" s="304">
        <v>14.351270408656168</v>
      </c>
      <c r="O43" s="305">
        <v>88.39242585257463</v>
      </c>
      <c r="P43" s="306"/>
      <c r="Q43" s="307"/>
      <c r="R43" s="308">
        <v>88.39242585257463</v>
      </c>
      <c r="T43" s="4" t="s">
        <v>101</v>
      </c>
      <c r="U43" s="196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</row>
    <row r="44" spans="2:18" ht="13.5">
      <c r="B44" s="99" t="s">
        <v>94</v>
      </c>
      <c r="C44" s="301">
        <v>2.7532241704100855</v>
      </c>
      <c r="D44" s="302"/>
      <c r="E44" s="303"/>
      <c r="F44" s="304">
        <v>2.7532241704100855</v>
      </c>
      <c r="G44" s="301">
        <v>69.9753658890016</v>
      </c>
      <c r="H44" s="302"/>
      <c r="I44" s="303"/>
      <c r="J44" s="304">
        <v>69.9753658890016</v>
      </c>
      <c r="K44" s="301">
        <v>12.86770033328503</v>
      </c>
      <c r="L44" s="302"/>
      <c r="M44" s="303"/>
      <c r="N44" s="304">
        <v>12.86770033328503</v>
      </c>
      <c r="O44" s="305">
        <v>85.59629039269672</v>
      </c>
      <c r="P44" s="306"/>
      <c r="Q44" s="307"/>
      <c r="R44" s="308">
        <v>85.59629039269672</v>
      </c>
    </row>
    <row r="45" spans="2:26" ht="13.5">
      <c r="B45" s="99" t="s">
        <v>95</v>
      </c>
      <c r="C45" s="301">
        <v>2.68424206111444</v>
      </c>
      <c r="D45" s="302"/>
      <c r="E45" s="303"/>
      <c r="F45" s="304">
        <v>2.68424206111444</v>
      </c>
      <c r="G45" s="301">
        <v>83.51707609346914</v>
      </c>
      <c r="H45" s="302"/>
      <c r="I45" s="303"/>
      <c r="J45" s="304">
        <v>83.51707609346914</v>
      </c>
      <c r="K45" s="301">
        <v>13.750748951467944</v>
      </c>
      <c r="L45" s="302"/>
      <c r="M45" s="303"/>
      <c r="N45" s="304">
        <v>13.750748951467944</v>
      </c>
      <c r="O45" s="305">
        <v>99.95206710605153</v>
      </c>
      <c r="P45" s="306"/>
      <c r="Q45" s="307"/>
      <c r="R45" s="308">
        <v>99.95206710605153</v>
      </c>
      <c r="T45" s="108"/>
      <c r="Y45" s="38"/>
      <c r="Z45" s="38"/>
    </row>
    <row r="46" spans="2:32" ht="13.5">
      <c r="B46" s="99" t="s">
        <v>96</v>
      </c>
      <c r="C46" s="301">
        <v>2.797961687269982</v>
      </c>
      <c r="D46" s="302"/>
      <c r="E46" s="303"/>
      <c r="F46" s="304">
        <v>2.797961687269982</v>
      </c>
      <c r="G46" s="301">
        <v>77.84750401056903</v>
      </c>
      <c r="H46" s="302"/>
      <c r="I46" s="303"/>
      <c r="J46" s="304">
        <v>77.84750401056903</v>
      </c>
      <c r="K46" s="301">
        <v>15.726148910068888</v>
      </c>
      <c r="L46" s="302"/>
      <c r="M46" s="303"/>
      <c r="N46" s="304">
        <v>15.726148910068888</v>
      </c>
      <c r="O46" s="305">
        <v>96.3716146079079</v>
      </c>
      <c r="P46" s="306"/>
      <c r="Q46" s="307"/>
      <c r="R46" s="308">
        <v>96.3716146079079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301">
        <v>2.4713940997898343</v>
      </c>
      <c r="D47" s="302"/>
      <c r="E47" s="303"/>
      <c r="F47" s="304">
        <v>2.4713940997898343</v>
      </c>
      <c r="G47" s="301">
        <v>83.68879894138709</v>
      </c>
      <c r="H47" s="302"/>
      <c r="I47" s="303"/>
      <c r="J47" s="304">
        <v>83.68879894138709</v>
      </c>
      <c r="K47" s="301">
        <v>14.252354635323421</v>
      </c>
      <c r="L47" s="302"/>
      <c r="M47" s="303"/>
      <c r="N47" s="304">
        <v>14.252354635323421</v>
      </c>
      <c r="O47" s="305">
        <v>100.41254767650035</v>
      </c>
      <c r="P47" s="306"/>
      <c r="Q47" s="307"/>
      <c r="R47" s="308">
        <v>100.41254767650035</v>
      </c>
      <c r="T47" s="4" t="s">
        <v>28</v>
      </c>
      <c r="U47" s="196">
        <f>R42</f>
        <v>104.23219210331607</v>
      </c>
      <c r="V47" s="196">
        <f>R57</f>
        <v>101.24985057578132</v>
      </c>
      <c r="W47" s="196">
        <f>R72</f>
        <v>97.52518177573211</v>
      </c>
      <c r="X47" s="196">
        <f>R87</f>
        <v>103.44882964628418</v>
      </c>
      <c r="Y47" s="196">
        <f>R102</f>
        <v>0</v>
      </c>
      <c r="Z47" s="196">
        <f>R117</f>
        <v>0</v>
      </c>
      <c r="AA47" s="196">
        <f>R132</f>
        <v>0</v>
      </c>
      <c r="AB47" s="196">
        <f>R147</f>
        <v>0</v>
      </c>
      <c r="AC47" s="196">
        <f>R162</f>
        <v>0</v>
      </c>
      <c r="AD47" s="196">
        <f>R177</f>
        <v>0</v>
      </c>
      <c r="AE47" s="196">
        <f>R192</f>
        <v>0</v>
      </c>
      <c r="AF47" s="196">
        <f>R207</f>
        <v>0</v>
      </c>
    </row>
    <row r="48" spans="2:32" ht="13.5">
      <c r="B48" s="99" t="s">
        <v>98</v>
      </c>
      <c r="C48" s="301">
        <v>2.201933404940924</v>
      </c>
      <c r="D48" s="302"/>
      <c r="E48" s="303"/>
      <c r="F48" s="304">
        <v>2.201933404940924</v>
      </c>
      <c r="G48" s="301">
        <v>79.30182599355531</v>
      </c>
      <c r="H48" s="302"/>
      <c r="I48" s="303"/>
      <c r="J48" s="304">
        <v>79.30182599355531</v>
      </c>
      <c r="K48" s="301">
        <v>16.885069817400645</v>
      </c>
      <c r="L48" s="302"/>
      <c r="M48" s="303"/>
      <c r="N48" s="304">
        <v>16.885069817400645</v>
      </c>
      <c r="O48" s="305">
        <v>98.38882921589689</v>
      </c>
      <c r="P48" s="306"/>
      <c r="Q48" s="307"/>
      <c r="R48" s="308">
        <v>98.38882921589689</v>
      </c>
      <c r="T48" s="4" t="s">
        <v>93</v>
      </c>
      <c r="U48" s="196">
        <f>R43</f>
        <v>88.39242585257463</v>
      </c>
      <c r="V48" s="196">
        <f>R58</f>
        <v>87.31930728495777</v>
      </c>
      <c r="W48" s="196">
        <f>R73</f>
        <v>79.93303037550825</v>
      </c>
      <c r="X48" s="196">
        <f>R88</f>
        <v>87.44882724076483</v>
      </c>
      <c r="Y48" s="196">
        <f>R103</f>
        <v>0</v>
      </c>
      <c r="Z48" s="196">
        <f>R118</f>
        <v>0</v>
      </c>
      <c r="AA48" s="196">
        <f>R133</f>
        <v>0</v>
      </c>
      <c r="AB48" s="196">
        <f>R148</f>
        <v>0</v>
      </c>
      <c r="AC48" s="196">
        <f>R163</f>
        <v>0</v>
      </c>
      <c r="AD48" s="196">
        <f>R178</f>
        <v>0</v>
      </c>
      <c r="AE48" s="196">
        <f>R193</f>
        <v>0</v>
      </c>
      <c r="AF48" s="196">
        <f>R208</f>
        <v>0</v>
      </c>
    </row>
    <row r="49" spans="2:32" ht="13.5">
      <c r="B49" s="288" t="s">
        <v>99</v>
      </c>
      <c r="C49" s="309">
        <v>2.47517523364486</v>
      </c>
      <c r="D49" s="310"/>
      <c r="E49" s="311"/>
      <c r="F49" s="312">
        <v>2.47517523364486</v>
      </c>
      <c r="G49" s="309">
        <v>69.88901869158879</v>
      </c>
      <c r="H49" s="310"/>
      <c r="I49" s="311"/>
      <c r="J49" s="312">
        <v>69.88901869158879</v>
      </c>
      <c r="K49" s="309">
        <v>14.39106308411215</v>
      </c>
      <c r="L49" s="310"/>
      <c r="M49" s="311"/>
      <c r="N49" s="312">
        <v>14.39106308411215</v>
      </c>
      <c r="O49" s="313">
        <v>86.7552570093458</v>
      </c>
      <c r="P49" s="314"/>
      <c r="Q49" s="315"/>
      <c r="R49" s="316">
        <v>86.7552570093458</v>
      </c>
      <c r="T49" s="4" t="s">
        <v>94</v>
      </c>
      <c r="U49" s="196">
        <f>R44</f>
        <v>85.59629039269672</v>
      </c>
      <c r="V49" s="196">
        <f>R59</f>
        <v>86.38653043603396</v>
      </c>
      <c r="W49" s="196">
        <f>R74</f>
        <v>80.14225577006822</v>
      </c>
      <c r="X49" s="196">
        <f>R89</f>
        <v>88.81887456037515</v>
      </c>
      <c r="Y49" s="196">
        <f>R104</f>
        <v>0</v>
      </c>
      <c r="Z49" s="196">
        <f>R119</f>
        <v>0</v>
      </c>
      <c r="AA49" s="196">
        <f>R134</f>
        <v>0</v>
      </c>
      <c r="AB49" s="196">
        <f>R149</f>
        <v>0</v>
      </c>
      <c r="AC49" s="196">
        <f>R164</f>
        <v>0</v>
      </c>
      <c r="AD49" s="196">
        <f>R179</f>
        <v>0</v>
      </c>
      <c r="AE49" s="196">
        <f>R194</f>
        <v>0</v>
      </c>
      <c r="AF49" s="196">
        <f>R209</f>
        <v>0</v>
      </c>
    </row>
    <row r="50" spans="2:32" ht="13.5">
      <c r="B50" s="289" t="s">
        <v>100</v>
      </c>
      <c r="C50" s="317">
        <v>0.5856107083100948</v>
      </c>
      <c r="D50" s="318"/>
      <c r="E50" s="319"/>
      <c r="F50" s="320">
        <v>0.5856107083100948</v>
      </c>
      <c r="G50" s="317">
        <v>51.67317345231456</v>
      </c>
      <c r="H50" s="318"/>
      <c r="I50" s="319"/>
      <c r="J50" s="320">
        <v>51.67317345231456</v>
      </c>
      <c r="K50" s="317">
        <v>12.325711098717234</v>
      </c>
      <c r="L50" s="318"/>
      <c r="M50" s="319"/>
      <c r="N50" s="320">
        <v>12.325711098717234</v>
      </c>
      <c r="O50" s="321">
        <v>64.58449525934188</v>
      </c>
      <c r="P50" s="322"/>
      <c r="Q50" s="323"/>
      <c r="R50" s="324">
        <v>64.58449525934188</v>
      </c>
      <c r="T50" s="4" t="s">
        <v>95</v>
      </c>
      <c r="U50" s="196">
        <f>R45</f>
        <v>99.95206710605153</v>
      </c>
      <c r="V50" s="196">
        <f>R60</f>
        <v>97.02811721437892</v>
      </c>
      <c r="W50" s="196">
        <f>R75</f>
        <v>93.55223169060247</v>
      </c>
      <c r="X50" s="196">
        <f>R90</f>
        <v>98.7150370547454</v>
      </c>
      <c r="Y50" s="196">
        <f>R105</f>
        <v>0</v>
      </c>
      <c r="Z50" s="196">
        <f>R120</f>
        <v>0</v>
      </c>
      <c r="AA50" s="196">
        <f>R135</f>
        <v>0</v>
      </c>
      <c r="AB50" s="196">
        <f>R150</f>
        <v>0</v>
      </c>
      <c r="AC50" s="196">
        <f>R165</f>
        <v>0</v>
      </c>
      <c r="AD50" s="196">
        <f>R180</f>
        <v>0</v>
      </c>
      <c r="AE50" s="196">
        <f>R195</f>
        <v>0</v>
      </c>
      <c r="AF50" s="196">
        <f>R210</f>
        <v>0</v>
      </c>
    </row>
    <row r="51" spans="2:32" ht="13.5">
      <c r="B51" s="54" t="s">
        <v>101</v>
      </c>
      <c r="C51" s="325">
        <v>2.4878610650488038</v>
      </c>
      <c r="D51" s="326"/>
      <c r="E51" s="327"/>
      <c r="F51" s="328">
        <v>2.4878610650488038</v>
      </c>
      <c r="G51" s="325">
        <v>79.64680415851612</v>
      </c>
      <c r="H51" s="326"/>
      <c r="I51" s="327"/>
      <c r="J51" s="328">
        <v>79.64680415851612</v>
      </c>
      <c r="K51" s="325">
        <v>15.727492081144684</v>
      </c>
      <c r="L51" s="326"/>
      <c r="M51" s="327"/>
      <c r="N51" s="328">
        <v>15.727492081144684</v>
      </c>
      <c r="O51" s="329">
        <v>97.86215730470961</v>
      </c>
      <c r="P51" s="330"/>
      <c r="Q51" s="331"/>
      <c r="R51" s="332">
        <v>97.86215730470961</v>
      </c>
      <c r="T51" s="4" t="s">
        <v>96</v>
      </c>
      <c r="U51" s="196">
        <f>R46</f>
        <v>96.3716146079079</v>
      </c>
      <c r="V51" s="196">
        <f>R61</f>
        <v>93.83824216923796</v>
      </c>
      <c r="W51" s="196">
        <f>R76</f>
        <v>88.86326194398681</v>
      </c>
      <c r="X51" s="196">
        <f>R91</f>
        <v>96.0214086108085</v>
      </c>
      <c r="Y51" s="196">
        <f>R106</f>
        <v>0</v>
      </c>
      <c r="Z51" s="196">
        <f>R121</f>
        <v>0</v>
      </c>
      <c r="AA51" s="196">
        <f>R136</f>
        <v>0</v>
      </c>
      <c r="AB51" s="196">
        <f>R151</f>
        <v>0</v>
      </c>
      <c r="AC51" s="196">
        <f>R166</f>
        <v>0</v>
      </c>
      <c r="AD51" s="196">
        <f>R181</f>
        <v>0</v>
      </c>
      <c r="AE51" s="196">
        <f>R196</f>
        <v>0</v>
      </c>
      <c r="AF51" s="196">
        <f>R211</f>
        <v>0</v>
      </c>
    </row>
    <row r="53" spans="2:32" ht="14.25">
      <c r="B53" s="40" t="str">
        <f>'審査確定状況'!H6</f>
        <v>令和４年４月</v>
      </c>
      <c r="C53" s="3"/>
      <c r="D53" s="3"/>
      <c r="T53" s="4" t="s">
        <v>97</v>
      </c>
      <c r="U53" s="196">
        <f>R47</f>
        <v>100.41254767650035</v>
      </c>
      <c r="V53" s="196">
        <f>R62</f>
        <v>97.4984629572702</v>
      </c>
      <c r="W53" s="196">
        <f>R77</f>
        <v>92.9567131327953</v>
      </c>
      <c r="X53" s="196">
        <f>R92</f>
        <v>100.06597074003648</v>
      </c>
      <c r="Y53" s="196">
        <f>R107</f>
        <v>0</v>
      </c>
      <c r="Z53" s="196">
        <f>R122</f>
        <v>0</v>
      </c>
      <c r="AA53" s="196">
        <f>R137</f>
        <v>0</v>
      </c>
      <c r="AB53" s="196">
        <f>R152</f>
        <v>0</v>
      </c>
      <c r="AC53" s="196">
        <f>R167</f>
        <v>0</v>
      </c>
      <c r="AD53" s="196">
        <f>R182</f>
        <v>0</v>
      </c>
      <c r="AE53" s="196">
        <f>R197</f>
        <v>0</v>
      </c>
      <c r="AF53" s="196">
        <f>R212</f>
        <v>0</v>
      </c>
    </row>
    <row r="54" spans="2:32" ht="13.5">
      <c r="B54" t="s">
        <v>23</v>
      </c>
      <c r="R54" t="s">
        <v>104</v>
      </c>
      <c r="T54" s="4" t="s">
        <v>98</v>
      </c>
      <c r="U54" s="196">
        <f>R48</f>
        <v>98.38882921589689</v>
      </c>
      <c r="V54" s="196">
        <f>R63</f>
        <v>96.43784786641929</v>
      </c>
      <c r="W54" s="196">
        <f>R78</f>
        <v>91.1119395036745</v>
      </c>
      <c r="X54" s="196">
        <f>R93</f>
        <v>97.1556886227545</v>
      </c>
      <c r="Y54" s="196">
        <f>R108</f>
        <v>0</v>
      </c>
      <c r="Z54" s="196">
        <f>R123</f>
        <v>0</v>
      </c>
      <c r="AA54" s="196">
        <f>R138</f>
        <v>0</v>
      </c>
      <c r="AB54" s="196">
        <f>R153</f>
        <v>0</v>
      </c>
      <c r="AC54" s="196">
        <f>R168</f>
        <v>0</v>
      </c>
      <c r="AD54" s="196">
        <f>R183</f>
        <v>0</v>
      </c>
      <c r="AE54" s="196">
        <f>R198</f>
        <v>0</v>
      </c>
      <c r="AF54" s="196">
        <f>R213</f>
        <v>0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4" t="s">
        <v>99</v>
      </c>
      <c r="U55" s="196">
        <f>R49</f>
        <v>86.7552570093458</v>
      </c>
      <c r="V55" s="196">
        <f>R64</f>
        <v>83.45462328767124</v>
      </c>
      <c r="W55" s="196">
        <f>R79</f>
        <v>78.67493331410857</v>
      </c>
      <c r="X55" s="196">
        <f>R94</f>
        <v>84.06175255490324</v>
      </c>
      <c r="Y55" s="196">
        <f>R109</f>
        <v>0</v>
      </c>
      <c r="Z55" s="196">
        <f>R124</f>
        <v>0</v>
      </c>
      <c r="AA55" s="196">
        <f>R139</f>
        <v>0</v>
      </c>
      <c r="AB55" s="196">
        <f>R154</f>
        <v>0</v>
      </c>
      <c r="AC55" s="196">
        <f>R169</f>
        <v>0</v>
      </c>
      <c r="AD55" s="196">
        <f>R184</f>
        <v>0</v>
      </c>
      <c r="AE55" s="196">
        <f>R199</f>
        <v>0</v>
      </c>
      <c r="AF55" s="196">
        <f>R214</f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4" t="s">
        <v>100</v>
      </c>
      <c r="U56" s="196">
        <f>R50</f>
        <v>64.58449525934188</v>
      </c>
      <c r="V56" s="196">
        <f>R65</f>
        <v>61.527739057708395</v>
      </c>
      <c r="W56" s="196">
        <f>R80</f>
        <v>59.84251968503937</v>
      </c>
      <c r="X56" s="196">
        <f>R95</f>
        <v>65.26793308760986</v>
      </c>
      <c r="Y56" s="196">
        <f>R110</f>
        <v>0</v>
      </c>
      <c r="Z56" s="196">
        <f>R125</f>
        <v>0</v>
      </c>
      <c r="AA56" s="196">
        <f>R140</f>
        <v>0</v>
      </c>
      <c r="AB56" s="196">
        <f>R155</f>
        <v>0</v>
      </c>
      <c r="AC56" s="196">
        <f>R170</f>
        <v>0</v>
      </c>
      <c r="AD56" s="196">
        <f>R185</f>
        <v>0</v>
      </c>
      <c r="AE56" s="196">
        <f>R200</f>
        <v>0</v>
      </c>
      <c r="AF56" s="196">
        <f>R215</f>
        <v>0</v>
      </c>
    </row>
    <row r="57" spans="2:32" ht="13.5">
      <c r="B57" s="98" t="s">
        <v>28</v>
      </c>
      <c r="C57" s="293">
        <v>2.3203920891498093</v>
      </c>
      <c r="D57" s="294"/>
      <c r="E57" s="295"/>
      <c r="F57" s="296">
        <v>2.3203920891498093</v>
      </c>
      <c r="G57" s="293">
        <v>82.2178538697552</v>
      </c>
      <c r="H57" s="294"/>
      <c r="I57" s="295"/>
      <c r="J57" s="296">
        <v>82.2178538697552</v>
      </c>
      <c r="K57" s="293">
        <v>16.711604616876304</v>
      </c>
      <c r="L57" s="294"/>
      <c r="M57" s="295"/>
      <c r="N57" s="296">
        <v>16.711604616876304</v>
      </c>
      <c r="O57" s="297">
        <v>101.24985057578132</v>
      </c>
      <c r="P57" s="298"/>
      <c r="Q57" s="299"/>
      <c r="R57" s="300">
        <v>101.24985057578132</v>
      </c>
      <c r="T57" s="4" t="s">
        <v>101</v>
      </c>
      <c r="U57" s="196">
        <f>R51</f>
        <v>97.86215730470961</v>
      </c>
      <c r="V57" s="196">
        <f>R66</f>
        <v>95.33978297432076</v>
      </c>
      <c r="W57" s="196">
        <f>R81</f>
        <v>90.760411480848</v>
      </c>
      <c r="X57" s="196">
        <f>R96</f>
        <v>97.13493438970042</v>
      </c>
      <c r="Y57" s="196">
        <f>R111</f>
        <v>0</v>
      </c>
      <c r="Z57" s="196">
        <f>R126</f>
        <v>0</v>
      </c>
      <c r="AA57" s="196">
        <f>R141</f>
        <v>0</v>
      </c>
      <c r="AB57" s="196">
        <f>R156</f>
        <v>0</v>
      </c>
      <c r="AC57" s="196">
        <f>R171</f>
        <v>0</v>
      </c>
      <c r="AD57" s="196">
        <f>R186</f>
        <v>0</v>
      </c>
      <c r="AE57" s="196">
        <f>R201</f>
        <v>0</v>
      </c>
      <c r="AF57" s="196">
        <f>R216</f>
        <v>0</v>
      </c>
    </row>
    <row r="58" spans="2:32" ht="13.5">
      <c r="B58" s="99" t="s">
        <v>93</v>
      </c>
      <c r="C58" s="301">
        <v>2.3949239063021803</v>
      </c>
      <c r="D58" s="302"/>
      <c r="E58" s="303"/>
      <c r="F58" s="304">
        <v>2.3949239063021803</v>
      </c>
      <c r="G58" s="301">
        <v>70.76952435475407</v>
      </c>
      <c r="H58" s="302"/>
      <c r="I58" s="303"/>
      <c r="J58" s="304">
        <v>70.76952435475407</v>
      </c>
      <c r="K58" s="301">
        <v>14.154859023901532</v>
      </c>
      <c r="L58" s="302"/>
      <c r="M58" s="303"/>
      <c r="N58" s="304">
        <v>14.154859023901532</v>
      </c>
      <c r="O58" s="305">
        <v>87.31930728495777</v>
      </c>
      <c r="P58" s="306"/>
      <c r="Q58" s="307"/>
      <c r="R58" s="308">
        <v>87.31930728495777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94</v>
      </c>
      <c r="C59" s="301">
        <v>2.6766441214563246</v>
      </c>
      <c r="D59" s="302"/>
      <c r="E59" s="303"/>
      <c r="F59" s="304">
        <v>2.6766441214563246</v>
      </c>
      <c r="G59" s="301">
        <v>71.01741257734926</v>
      </c>
      <c r="H59" s="302"/>
      <c r="I59" s="303"/>
      <c r="J59" s="304">
        <v>71.01741257734926</v>
      </c>
      <c r="K59" s="301">
        <v>12.692473737228378</v>
      </c>
      <c r="L59" s="302"/>
      <c r="M59" s="303"/>
      <c r="N59" s="304">
        <v>12.692473737228378</v>
      </c>
      <c r="O59" s="305">
        <v>86.38653043603396</v>
      </c>
      <c r="P59" s="306"/>
      <c r="Q59" s="307"/>
      <c r="R59" s="308">
        <v>86.38653043603396</v>
      </c>
      <c r="T59" s="104"/>
      <c r="U59" s="105"/>
      <c r="V59" s="105"/>
      <c r="W59" s="105"/>
      <c r="X59" s="105"/>
      <c r="Y59" s="106"/>
      <c r="Z59" s="219"/>
      <c r="AA59" s="219"/>
      <c r="AB59" s="219"/>
      <c r="AC59" s="219"/>
      <c r="AD59" s="105"/>
      <c r="AE59" s="105"/>
      <c r="AF59" s="105"/>
    </row>
    <row r="60" spans="2:32" ht="13.5">
      <c r="B60" s="99" t="s">
        <v>95</v>
      </c>
      <c r="C60" s="301">
        <v>2.5863091707201327</v>
      </c>
      <c r="D60" s="302"/>
      <c r="E60" s="303"/>
      <c r="F60" s="304">
        <v>2.5863091707201327</v>
      </c>
      <c r="G60" s="301">
        <v>82.06192905445486</v>
      </c>
      <c r="H60" s="302"/>
      <c r="I60" s="303"/>
      <c r="J60" s="304">
        <v>82.06192905445486</v>
      </c>
      <c r="K60" s="301">
        <v>12.379878989203938</v>
      </c>
      <c r="L60" s="302"/>
      <c r="M60" s="303"/>
      <c r="N60" s="304">
        <v>12.379878989203938</v>
      </c>
      <c r="O60" s="305">
        <v>97.02811721437892</v>
      </c>
      <c r="P60" s="306"/>
      <c r="Q60" s="307"/>
      <c r="R60" s="308">
        <v>97.02811721437892</v>
      </c>
      <c r="T60" s="104"/>
      <c r="U60" s="104"/>
      <c r="V60" s="104"/>
      <c r="W60" s="104"/>
      <c r="X60" s="104"/>
      <c r="Y60" s="219"/>
      <c r="Z60" s="219"/>
      <c r="AA60" s="219"/>
      <c r="AB60" s="219"/>
      <c r="AC60" s="219"/>
      <c r="AD60" s="104"/>
      <c r="AE60" s="104"/>
      <c r="AF60" s="104"/>
    </row>
    <row r="61" spans="2:32" ht="13.5">
      <c r="B61" s="99" t="s">
        <v>96</v>
      </c>
      <c r="C61" s="301">
        <v>2.6601215521271624</v>
      </c>
      <c r="D61" s="302"/>
      <c r="E61" s="303"/>
      <c r="F61" s="304">
        <v>2.6601215521271624</v>
      </c>
      <c r="G61" s="301">
        <v>76.51706404862085</v>
      </c>
      <c r="H61" s="302"/>
      <c r="I61" s="303"/>
      <c r="J61" s="304">
        <v>76.51706404862085</v>
      </c>
      <c r="K61" s="301">
        <v>14.661056568489949</v>
      </c>
      <c r="L61" s="302"/>
      <c r="M61" s="303"/>
      <c r="N61" s="304">
        <v>14.661056568489949</v>
      </c>
      <c r="O61" s="305">
        <v>93.83824216923796</v>
      </c>
      <c r="P61" s="306"/>
      <c r="Q61" s="307"/>
      <c r="R61" s="308">
        <v>93.83824216923796</v>
      </c>
      <c r="T61" s="104"/>
      <c r="U61" s="104"/>
      <c r="V61" s="104"/>
      <c r="W61" s="104"/>
      <c r="X61" s="219"/>
      <c r="Y61" s="219"/>
      <c r="Z61" s="219"/>
      <c r="AA61" s="219"/>
      <c r="AB61" s="219"/>
      <c r="AC61" s="219"/>
      <c r="AD61" s="104"/>
      <c r="AE61" s="104"/>
      <c r="AF61" s="104"/>
    </row>
    <row r="62" spans="2:32" ht="13.5">
      <c r="B62" s="99" t="s">
        <v>97</v>
      </c>
      <c r="C62" s="301">
        <v>2.255610205963726</v>
      </c>
      <c r="D62" s="302"/>
      <c r="E62" s="303"/>
      <c r="F62" s="304">
        <v>2.255610205963726</v>
      </c>
      <c r="G62" s="301">
        <v>81.21349523516754</v>
      </c>
      <c r="H62" s="302"/>
      <c r="I62" s="303"/>
      <c r="J62" s="304">
        <v>81.21349523516754</v>
      </c>
      <c r="K62" s="301">
        <v>14.02935751613895</v>
      </c>
      <c r="L62" s="302"/>
      <c r="M62" s="303"/>
      <c r="N62" s="304">
        <v>14.02935751613895</v>
      </c>
      <c r="O62" s="305">
        <v>97.4984629572702</v>
      </c>
      <c r="P62" s="306"/>
      <c r="Q62" s="307"/>
      <c r="R62" s="308">
        <v>97.4984629572702</v>
      </c>
      <c r="T62" s="104"/>
      <c r="U62" s="104"/>
      <c r="V62" s="104"/>
      <c r="W62" s="104"/>
      <c r="X62" s="219"/>
      <c r="Y62" s="219"/>
      <c r="Z62" s="219"/>
      <c r="AA62" s="219"/>
      <c r="AB62" s="219"/>
      <c r="AC62" s="219"/>
      <c r="AD62" s="104"/>
      <c r="AE62" s="104"/>
      <c r="AF62" s="104"/>
    </row>
    <row r="63" spans="2:32" ht="13.5">
      <c r="B63" s="99" t="s">
        <v>98</v>
      </c>
      <c r="C63" s="301">
        <v>2.1945401537238274</v>
      </c>
      <c r="D63" s="302"/>
      <c r="E63" s="303"/>
      <c r="F63" s="304">
        <v>2.1945401537238274</v>
      </c>
      <c r="G63" s="301">
        <v>78.19241982507289</v>
      </c>
      <c r="H63" s="302"/>
      <c r="I63" s="303"/>
      <c r="J63" s="304">
        <v>78.19241982507289</v>
      </c>
      <c r="K63" s="301">
        <v>16.050887887622583</v>
      </c>
      <c r="L63" s="302"/>
      <c r="M63" s="303"/>
      <c r="N63" s="304">
        <v>16.050887887622583</v>
      </c>
      <c r="O63" s="305">
        <v>96.43784786641929</v>
      </c>
      <c r="P63" s="306"/>
      <c r="Q63" s="307"/>
      <c r="R63" s="308">
        <v>96.43784786641929</v>
      </c>
      <c r="T63" s="107"/>
      <c r="U63" s="7"/>
      <c r="V63" s="7"/>
      <c r="W63" s="7"/>
      <c r="X63" s="219"/>
      <c r="Y63" s="219"/>
      <c r="Z63" s="219"/>
      <c r="AA63" s="219"/>
      <c r="AB63" s="219"/>
      <c r="AC63" s="219"/>
      <c r="AD63" s="7"/>
      <c r="AE63" s="7"/>
      <c r="AF63" s="7"/>
    </row>
    <row r="64" spans="2:32" ht="13.5">
      <c r="B64" s="288" t="s">
        <v>99</v>
      </c>
      <c r="C64" s="309">
        <v>2.026255707762557</v>
      </c>
      <c r="D64" s="310"/>
      <c r="E64" s="311"/>
      <c r="F64" s="312">
        <v>2.026255707762557</v>
      </c>
      <c r="G64" s="309">
        <v>68.36472602739725</v>
      </c>
      <c r="H64" s="310"/>
      <c r="I64" s="311"/>
      <c r="J64" s="312">
        <v>68.36472602739725</v>
      </c>
      <c r="K64" s="309">
        <v>13.063641552511415</v>
      </c>
      <c r="L64" s="310"/>
      <c r="M64" s="311"/>
      <c r="N64" s="312">
        <v>13.063641552511415</v>
      </c>
      <c r="O64" s="313">
        <v>83.45462328767124</v>
      </c>
      <c r="P64" s="314"/>
      <c r="Q64" s="315"/>
      <c r="R64" s="316">
        <v>83.45462328767124</v>
      </c>
      <c r="T64" s="104"/>
      <c r="U64" s="105"/>
      <c r="V64" s="105"/>
      <c r="W64" s="105"/>
      <c r="X64" s="219"/>
      <c r="Y64" s="219"/>
      <c r="Z64" s="219"/>
      <c r="AA64" s="219"/>
      <c r="AB64" s="219"/>
      <c r="AC64" s="219"/>
      <c r="AD64" s="106"/>
      <c r="AE64" s="106"/>
      <c r="AF64" s="106"/>
    </row>
    <row r="65" spans="2:32" ht="13.5">
      <c r="B65" s="289" t="s">
        <v>100</v>
      </c>
      <c r="C65" s="317">
        <v>0.8363534987454697</v>
      </c>
      <c r="D65" s="318"/>
      <c r="E65" s="319"/>
      <c r="F65" s="320">
        <v>0.8363534987454697</v>
      </c>
      <c r="G65" s="317">
        <v>49.679397825480905</v>
      </c>
      <c r="H65" s="318"/>
      <c r="I65" s="319"/>
      <c r="J65" s="320">
        <v>49.679397825480905</v>
      </c>
      <c r="K65" s="317">
        <v>11.011987733482018</v>
      </c>
      <c r="L65" s="318"/>
      <c r="M65" s="319"/>
      <c r="N65" s="320">
        <v>11.011987733482018</v>
      </c>
      <c r="O65" s="321">
        <v>61.527739057708395</v>
      </c>
      <c r="P65" s="322"/>
      <c r="Q65" s="323"/>
      <c r="R65" s="324">
        <v>61.527739057708395</v>
      </c>
      <c r="T65" s="104"/>
      <c r="U65" s="105"/>
      <c r="V65" s="105"/>
      <c r="W65" s="105"/>
      <c r="X65" s="219"/>
      <c r="Y65" s="219"/>
      <c r="Z65" s="219"/>
      <c r="AA65" s="219"/>
      <c r="AB65" s="219"/>
      <c r="AC65" s="219"/>
      <c r="AD65" s="106"/>
      <c r="AE65" s="106"/>
      <c r="AF65" s="106"/>
    </row>
    <row r="66" spans="2:32" ht="13.5">
      <c r="B66" s="54" t="s">
        <v>101</v>
      </c>
      <c r="C66" s="325">
        <v>2.331579540941164</v>
      </c>
      <c r="D66" s="326"/>
      <c r="E66" s="327"/>
      <c r="F66" s="328">
        <v>2.331579540941164</v>
      </c>
      <c r="G66" s="325">
        <v>78.02382084839094</v>
      </c>
      <c r="H66" s="326"/>
      <c r="I66" s="327"/>
      <c r="J66" s="328">
        <v>78.02382084839094</v>
      </c>
      <c r="K66" s="325">
        <v>14.984382584988648</v>
      </c>
      <c r="L66" s="326"/>
      <c r="M66" s="327"/>
      <c r="N66" s="328">
        <v>14.984382584988648</v>
      </c>
      <c r="O66" s="329">
        <v>95.33978297432076</v>
      </c>
      <c r="P66" s="330"/>
      <c r="Q66" s="331"/>
      <c r="R66" s="332">
        <v>95.33978297432076</v>
      </c>
      <c r="T66" s="104"/>
      <c r="U66" s="105"/>
      <c r="V66" s="105"/>
      <c r="W66" s="105"/>
      <c r="X66" s="219"/>
      <c r="Y66" s="219"/>
      <c r="Z66" s="219"/>
      <c r="AA66" s="219"/>
      <c r="AB66" s="219"/>
      <c r="AC66" s="219"/>
      <c r="AD66" s="106"/>
      <c r="AE66" s="106"/>
      <c r="AF66" s="106"/>
    </row>
    <row r="67" spans="20:32" ht="13.5">
      <c r="T67" s="104"/>
      <c r="U67" s="105"/>
      <c r="V67" s="105"/>
      <c r="W67" s="105"/>
      <c r="X67" s="219"/>
      <c r="Y67" s="219"/>
      <c r="Z67" s="219"/>
      <c r="AA67" s="219"/>
      <c r="AB67" s="219"/>
      <c r="AC67" s="219"/>
      <c r="AD67" s="106"/>
      <c r="AE67" s="106"/>
      <c r="AF67" s="106"/>
    </row>
    <row r="68" spans="2:32" ht="14.25">
      <c r="B68" s="40" t="str">
        <f>'審査確定状況'!K6</f>
        <v>令和４年５月</v>
      </c>
      <c r="C68" s="3"/>
      <c r="D68" s="3"/>
      <c r="T68" s="104"/>
      <c r="U68" s="105"/>
      <c r="V68" s="105"/>
      <c r="W68" s="105"/>
      <c r="X68" s="219"/>
      <c r="Y68" s="219"/>
      <c r="Z68" s="219"/>
      <c r="AA68" s="219"/>
      <c r="AB68" s="219"/>
      <c r="AC68" s="219"/>
      <c r="AD68" s="105"/>
      <c r="AE68" s="105"/>
      <c r="AF68" s="105"/>
    </row>
    <row r="69" spans="2:32" ht="13.5">
      <c r="B69" t="s">
        <v>23</v>
      </c>
      <c r="R69" t="s">
        <v>104</v>
      </c>
      <c r="T69" s="104"/>
      <c r="U69" s="105"/>
      <c r="V69" s="105"/>
      <c r="W69" s="105"/>
      <c r="X69" s="219"/>
      <c r="Y69" s="219"/>
      <c r="Z69" s="219"/>
      <c r="AA69" s="219"/>
      <c r="AB69" s="219"/>
      <c r="AC69" s="105"/>
      <c r="AD69" s="105"/>
      <c r="AE69" s="105"/>
      <c r="AF69" s="105"/>
    </row>
    <row r="70" spans="2:32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105"/>
      <c r="W70" s="105"/>
      <c r="X70" s="219"/>
      <c r="Y70" s="219"/>
      <c r="Z70" s="219"/>
      <c r="AA70" s="219"/>
      <c r="AB70" s="105"/>
      <c r="AC70" s="105"/>
      <c r="AD70" s="105"/>
      <c r="AE70" s="105"/>
      <c r="AF70" s="105"/>
    </row>
    <row r="71" spans="2:32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98" t="s">
        <v>28</v>
      </c>
      <c r="C72" s="293">
        <v>2.3227269695150423</v>
      </c>
      <c r="D72" s="294"/>
      <c r="E72" s="295"/>
      <c r="F72" s="296">
        <v>2.3227269695150423</v>
      </c>
      <c r="G72" s="293">
        <v>78.88599826562604</v>
      </c>
      <c r="H72" s="294"/>
      <c r="I72" s="295"/>
      <c r="J72" s="296">
        <v>78.88599826562604</v>
      </c>
      <c r="K72" s="293">
        <v>16.31779067440464</v>
      </c>
      <c r="L72" s="294"/>
      <c r="M72" s="295"/>
      <c r="N72" s="296">
        <v>16.31645654059102</v>
      </c>
      <c r="O72" s="297">
        <v>97.52651590954572</v>
      </c>
      <c r="P72" s="298"/>
      <c r="Q72" s="299"/>
      <c r="R72" s="300">
        <v>97.52518177573211</v>
      </c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99" t="s">
        <v>93</v>
      </c>
      <c r="C73" s="301">
        <v>2.3535039464243006</v>
      </c>
      <c r="D73" s="302"/>
      <c r="E73" s="303"/>
      <c r="F73" s="304">
        <v>2.3535039464243006</v>
      </c>
      <c r="G73" s="301">
        <v>64.70222434824204</v>
      </c>
      <c r="H73" s="302"/>
      <c r="I73" s="303"/>
      <c r="J73" s="304">
        <v>64.70222434824204</v>
      </c>
      <c r="K73" s="301">
        <v>12.877302080841904</v>
      </c>
      <c r="L73" s="302"/>
      <c r="M73" s="303"/>
      <c r="N73" s="304">
        <v>12.877302080841904</v>
      </c>
      <c r="O73" s="305">
        <v>79.93303037550825</v>
      </c>
      <c r="P73" s="306"/>
      <c r="Q73" s="307"/>
      <c r="R73" s="308">
        <v>79.93303037550825</v>
      </c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2:32" ht="13.5">
      <c r="B74" s="99" t="s">
        <v>94</v>
      </c>
      <c r="C74" s="301">
        <v>2.6418928726956015</v>
      </c>
      <c r="D74" s="302"/>
      <c r="E74" s="303"/>
      <c r="F74" s="304">
        <v>2.6418928726956015</v>
      </c>
      <c r="G74" s="301">
        <v>65.45217012628828</v>
      </c>
      <c r="H74" s="302"/>
      <c r="I74" s="303"/>
      <c r="J74" s="304">
        <v>65.46668602119321</v>
      </c>
      <c r="K74" s="301">
        <v>12.033676876179417</v>
      </c>
      <c r="L74" s="302"/>
      <c r="M74" s="303"/>
      <c r="N74" s="304">
        <v>12.033676876179417</v>
      </c>
      <c r="O74" s="305">
        <v>80.1277398751633</v>
      </c>
      <c r="P74" s="306"/>
      <c r="Q74" s="307"/>
      <c r="R74" s="308">
        <v>80.14225577006822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95</v>
      </c>
      <c r="C75" s="301">
        <v>2.56838090697813</v>
      </c>
      <c r="D75" s="302"/>
      <c r="E75" s="303"/>
      <c r="F75" s="304">
        <v>2.56838090697813</v>
      </c>
      <c r="G75" s="301">
        <v>79.13711936118229</v>
      </c>
      <c r="H75" s="302"/>
      <c r="I75" s="303"/>
      <c r="J75" s="304">
        <v>79.13711936118229</v>
      </c>
      <c r="K75" s="301">
        <v>11.846731422442048</v>
      </c>
      <c r="L75" s="302"/>
      <c r="M75" s="303"/>
      <c r="N75" s="304">
        <v>11.846731422442048</v>
      </c>
      <c r="O75" s="305">
        <v>93.55223169060247</v>
      </c>
      <c r="P75" s="306"/>
      <c r="Q75" s="307"/>
      <c r="R75" s="308">
        <v>93.55223169060247</v>
      </c>
      <c r="T75" s="104"/>
      <c r="U75" s="104"/>
      <c r="V75" s="104"/>
      <c r="W75" s="104"/>
      <c r="X75" s="104"/>
      <c r="Y75" s="106"/>
      <c r="Z75" s="106"/>
      <c r="AA75" s="104"/>
      <c r="AB75" s="104"/>
      <c r="AC75" s="104"/>
      <c r="AD75" s="104"/>
      <c r="AE75" s="104"/>
      <c r="AF75" s="104"/>
    </row>
    <row r="76" spans="2:32" ht="13.5">
      <c r="B76" s="99" t="s">
        <v>96</v>
      </c>
      <c r="C76" s="301">
        <v>2.612379383384326</v>
      </c>
      <c r="D76" s="302"/>
      <c r="E76" s="303"/>
      <c r="F76" s="304">
        <v>2.612379383384326</v>
      </c>
      <c r="G76" s="301">
        <v>71.82866556836903</v>
      </c>
      <c r="H76" s="302"/>
      <c r="I76" s="303"/>
      <c r="J76" s="304">
        <v>71.82866556836903</v>
      </c>
      <c r="K76" s="301">
        <v>14.422216992233468</v>
      </c>
      <c r="L76" s="302"/>
      <c r="M76" s="303"/>
      <c r="N76" s="304">
        <v>14.422216992233468</v>
      </c>
      <c r="O76" s="305">
        <v>88.86326194398681</v>
      </c>
      <c r="P76" s="306"/>
      <c r="Q76" s="307"/>
      <c r="R76" s="308">
        <v>88.86326194398681</v>
      </c>
      <c r="T76" s="107"/>
      <c r="U76" s="7"/>
      <c r="V76" s="7"/>
      <c r="W76" s="7"/>
      <c r="X76" s="7"/>
      <c r="Y76" s="39"/>
      <c r="Z76" s="39"/>
      <c r="AA76" s="7"/>
      <c r="AB76" s="7"/>
      <c r="AC76" s="7"/>
      <c r="AD76" s="7"/>
      <c r="AE76" s="7"/>
      <c r="AF76" s="7"/>
    </row>
    <row r="77" spans="2:32" ht="13.5">
      <c r="B77" s="99" t="s">
        <v>97</v>
      </c>
      <c r="C77" s="301">
        <v>2.2705332664015137</v>
      </c>
      <c r="D77" s="302"/>
      <c r="E77" s="303"/>
      <c r="F77" s="304">
        <v>2.2705332664015137</v>
      </c>
      <c r="G77" s="301">
        <v>77.3834807120516</v>
      </c>
      <c r="H77" s="302"/>
      <c r="I77" s="303"/>
      <c r="J77" s="304">
        <v>77.3834807120516</v>
      </c>
      <c r="K77" s="301">
        <v>13.302699154342202</v>
      </c>
      <c r="L77" s="302"/>
      <c r="M77" s="303"/>
      <c r="N77" s="304">
        <v>13.302699154342202</v>
      </c>
      <c r="O77" s="305">
        <v>92.9567131327953</v>
      </c>
      <c r="P77" s="306"/>
      <c r="Q77" s="307"/>
      <c r="R77" s="308">
        <v>92.9567131327953</v>
      </c>
      <c r="T77" s="104"/>
      <c r="U77" s="105"/>
      <c r="V77" s="105"/>
      <c r="W77" s="105"/>
      <c r="X77" s="105"/>
      <c r="Y77" s="106"/>
      <c r="Z77" s="106"/>
      <c r="AA77" s="106"/>
      <c r="AB77" s="106"/>
      <c r="AC77" s="106"/>
      <c r="AD77" s="106"/>
      <c r="AE77" s="106"/>
      <c r="AF77" s="106"/>
    </row>
    <row r="78" spans="2:32" ht="13.5">
      <c r="B78" s="99" t="s">
        <v>98</v>
      </c>
      <c r="C78" s="301">
        <v>2.1248269251251464</v>
      </c>
      <c r="D78" s="302"/>
      <c r="E78" s="303"/>
      <c r="F78" s="304">
        <v>2.1248269251251464</v>
      </c>
      <c r="G78" s="301">
        <v>73.80977739908404</v>
      </c>
      <c r="H78" s="302"/>
      <c r="I78" s="303"/>
      <c r="J78" s="304">
        <v>73.80977739908404</v>
      </c>
      <c r="K78" s="301">
        <v>15.177335179465333</v>
      </c>
      <c r="L78" s="302"/>
      <c r="M78" s="303"/>
      <c r="N78" s="304">
        <v>15.177335179465333</v>
      </c>
      <c r="O78" s="305">
        <v>91.1119395036745</v>
      </c>
      <c r="P78" s="306"/>
      <c r="Q78" s="307"/>
      <c r="R78" s="308">
        <v>91.1119395036745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288" t="s">
        <v>99</v>
      </c>
      <c r="C79" s="309">
        <v>2.1123206690217</v>
      </c>
      <c r="D79" s="310"/>
      <c r="E79" s="311"/>
      <c r="F79" s="312">
        <v>2.1123206690217</v>
      </c>
      <c r="G79" s="309">
        <v>64.37171076346334</v>
      </c>
      <c r="H79" s="310"/>
      <c r="I79" s="311"/>
      <c r="J79" s="312">
        <v>64.37171076346334</v>
      </c>
      <c r="K79" s="309">
        <v>12.190901881623532</v>
      </c>
      <c r="L79" s="310"/>
      <c r="M79" s="311"/>
      <c r="N79" s="312">
        <v>12.190901881623532</v>
      </c>
      <c r="O79" s="313">
        <v>78.67493331410857</v>
      </c>
      <c r="P79" s="314"/>
      <c r="Q79" s="315"/>
      <c r="R79" s="316">
        <v>78.67493331410857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289" t="s">
        <v>100</v>
      </c>
      <c r="C80" s="317">
        <v>0.984251968503937</v>
      </c>
      <c r="D80" s="318"/>
      <c r="E80" s="319"/>
      <c r="F80" s="320">
        <v>0.984251968503937</v>
      </c>
      <c r="G80" s="317">
        <v>48.368953880764906</v>
      </c>
      <c r="H80" s="318"/>
      <c r="I80" s="319"/>
      <c r="J80" s="320">
        <v>48.368953880764906</v>
      </c>
      <c r="K80" s="317">
        <v>10.48931383577053</v>
      </c>
      <c r="L80" s="318"/>
      <c r="M80" s="319"/>
      <c r="N80" s="320">
        <v>10.48931383577053</v>
      </c>
      <c r="O80" s="321">
        <v>59.84251968503937</v>
      </c>
      <c r="P80" s="322"/>
      <c r="Q80" s="323"/>
      <c r="R80" s="324">
        <v>59.84251968503937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54" t="s">
        <v>101</v>
      </c>
      <c r="C81" s="325">
        <v>2.324561187320396</v>
      </c>
      <c r="D81" s="326"/>
      <c r="E81" s="327"/>
      <c r="F81" s="328">
        <v>2.324561187320396</v>
      </c>
      <c r="G81" s="325">
        <v>74.06113063580396</v>
      </c>
      <c r="H81" s="326"/>
      <c r="I81" s="327"/>
      <c r="J81" s="328">
        <v>74.06162354530085</v>
      </c>
      <c r="K81" s="325">
        <v>14.374719657723645</v>
      </c>
      <c r="L81" s="326"/>
      <c r="M81" s="327"/>
      <c r="N81" s="328">
        <v>14.374226748226759</v>
      </c>
      <c r="O81" s="329">
        <v>90.760411480848</v>
      </c>
      <c r="P81" s="330"/>
      <c r="Q81" s="331"/>
      <c r="R81" s="332">
        <v>90.760411480848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0:32" ht="13.5"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2:32" ht="14.25">
      <c r="B83" s="40" t="str">
        <f>'審査確定状況'!N6</f>
        <v>令和４年６月</v>
      </c>
      <c r="C83" s="3"/>
      <c r="D83" s="3"/>
      <c r="T83" s="104"/>
      <c r="U83" s="105"/>
      <c r="V83" s="105"/>
      <c r="W83" s="105"/>
      <c r="X83" s="105"/>
      <c r="Y83" s="106"/>
      <c r="Z83" s="106"/>
      <c r="AA83" s="105"/>
      <c r="AB83" s="105"/>
      <c r="AC83" s="105"/>
      <c r="AD83" s="105"/>
      <c r="AE83" s="105"/>
      <c r="AF83" s="105"/>
    </row>
    <row r="84" spans="2:32" ht="13.5">
      <c r="B84" t="s">
        <v>23</v>
      </c>
      <c r="R84" t="s">
        <v>104</v>
      </c>
      <c r="T84" s="104"/>
      <c r="U84" s="105"/>
      <c r="V84" s="105"/>
      <c r="W84" s="105"/>
      <c r="X84" s="105"/>
      <c r="Y84" s="106"/>
      <c r="Z84" s="106"/>
      <c r="AA84" s="105"/>
      <c r="AB84" s="105"/>
      <c r="AC84" s="105"/>
      <c r="AD84" s="105"/>
      <c r="AE84" s="105"/>
      <c r="AF84" s="105"/>
    </row>
    <row r="85" spans="2:32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s="98" t="s">
        <v>28</v>
      </c>
      <c r="C87" s="293">
        <v>2.4290360139719755</v>
      </c>
      <c r="D87" s="294"/>
      <c r="E87" s="295"/>
      <c r="F87" s="296">
        <v>2.4290360139719755</v>
      </c>
      <c r="G87" s="293">
        <v>82.87629983538764</v>
      </c>
      <c r="H87" s="294"/>
      <c r="I87" s="295"/>
      <c r="J87" s="296">
        <v>82.87629983538764</v>
      </c>
      <c r="K87" s="293">
        <v>18.14349379692456</v>
      </c>
      <c r="L87" s="294"/>
      <c r="M87" s="295"/>
      <c r="N87" s="296">
        <v>18.14349379692456</v>
      </c>
      <c r="O87" s="297">
        <v>103.44882964628418</v>
      </c>
      <c r="P87" s="298"/>
      <c r="Q87" s="299"/>
      <c r="R87" s="300">
        <v>103.44882964628418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99" t="s">
        <v>93</v>
      </c>
      <c r="C88" s="301">
        <v>2.3214371718923084</v>
      </c>
      <c r="D88" s="302"/>
      <c r="E88" s="303"/>
      <c r="F88" s="304">
        <v>2.3214371718923084</v>
      </c>
      <c r="G88" s="301">
        <v>70.51485816115205</v>
      </c>
      <c r="H88" s="302"/>
      <c r="I88" s="303"/>
      <c r="J88" s="304">
        <v>70.51485816115205</v>
      </c>
      <c r="K88" s="301">
        <v>14.612531907720465</v>
      </c>
      <c r="L88" s="302"/>
      <c r="M88" s="303"/>
      <c r="N88" s="304">
        <v>14.612531907720465</v>
      </c>
      <c r="O88" s="305">
        <v>87.44882724076483</v>
      </c>
      <c r="P88" s="306"/>
      <c r="Q88" s="307"/>
      <c r="R88" s="308">
        <v>87.44882724076483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301">
        <v>2.857561547479484</v>
      </c>
      <c r="D89" s="302"/>
      <c r="E89" s="303"/>
      <c r="F89" s="304">
        <v>2.857561547479484</v>
      </c>
      <c r="G89" s="301">
        <v>72.84583821805393</v>
      </c>
      <c r="H89" s="302"/>
      <c r="I89" s="303"/>
      <c r="J89" s="304">
        <v>72.83118405627198</v>
      </c>
      <c r="K89" s="301">
        <v>13.13012895662368</v>
      </c>
      <c r="L89" s="302"/>
      <c r="M89" s="303"/>
      <c r="N89" s="304">
        <v>13.13012895662368</v>
      </c>
      <c r="O89" s="305">
        <v>88.8335287221571</v>
      </c>
      <c r="P89" s="306"/>
      <c r="Q89" s="307"/>
      <c r="R89" s="308">
        <v>88.81887456037515</v>
      </c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301">
        <v>2.5161367439636626</v>
      </c>
      <c r="D90" s="302"/>
      <c r="E90" s="303"/>
      <c r="F90" s="304">
        <v>2.5161367439636626</v>
      </c>
      <c r="G90" s="301">
        <v>82.66196509682047</v>
      </c>
      <c r="H90" s="302"/>
      <c r="I90" s="303"/>
      <c r="J90" s="304">
        <v>82.66196509682047</v>
      </c>
      <c r="K90" s="301">
        <v>13.536935213961272</v>
      </c>
      <c r="L90" s="302"/>
      <c r="M90" s="303"/>
      <c r="N90" s="304">
        <v>13.536935213961272</v>
      </c>
      <c r="O90" s="305">
        <v>98.7150370547454</v>
      </c>
      <c r="P90" s="306"/>
      <c r="Q90" s="307"/>
      <c r="R90" s="308">
        <v>98.7150370547454</v>
      </c>
      <c r="T90" s="104"/>
      <c r="U90" s="104"/>
      <c r="V90" s="104"/>
      <c r="W90" s="104"/>
      <c r="X90" s="104"/>
      <c r="Y90" s="106"/>
      <c r="Z90" s="106"/>
      <c r="AA90" s="104"/>
      <c r="AB90" s="104"/>
      <c r="AC90" s="104"/>
      <c r="AD90" s="104"/>
      <c r="AE90" s="104"/>
      <c r="AF90" s="104"/>
    </row>
    <row r="91" spans="2:32" ht="13.5">
      <c r="B91" s="99" t="s">
        <v>96</v>
      </c>
      <c r="C91" s="301">
        <v>2.7850139724340455</v>
      </c>
      <c r="D91" s="302"/>
      <c r="E91" s="303"/>
      <c r="F91" s="304">
        <v>2.7850139724340455</v>
      </c>
      <c r="G91" s="301">
        <v>77.4735944678634</v>
      </c>
      <c r="H91" s="302"/>
      <c r="I91" s="303"/>
      <c r="J91" s="304">
        <v>77.4735944678634</v>
      </c>
      <c r="K91" s="301">
        <v>15.76280017051106</v>
      </c>
      <c r="L91" s="302"/>
      <c r="M91" s="303"/>
      <c r="N91" s="304">
        <v>15.76280017051106</v>
      </c>
      <c r="O91" s="305">
        <v>96.0214086108085</v>
      </c>
      <c r="P91" s="306"/>
      <c r="Q91" s="307"/>
      <c r="R91" s="308">
        <v>96.0214086108085</v>
      </c>
      <c r="T91" s="107"/>
      <c r="U91" s="7"/>
      <c r="V91" s="7"/>
      <c r="W91" s="7"/>
      <c r="X91" s="7"/>
      <c r="Y91" s="39"/>
      <c r="Z91" s="39"/>
      <c r="AA91" s="7"/>
      <c r="AB91" s="7"/>
      <c r="AC91" s="7"/>
      <c r="AD91" s="7"/>
      <c r="AE91" s="7"/>
      <c r="AF91" s="7"/>
    </row>
    <row r="92" spans="2:32" ht="13.5">
      <c r="B92" s="99" t="s">
        <v>97</v>
      </c>
      <c r="C92" s="301">
        <v>2.483604330785052</v>
      </c>
      <c r="D92" s="302"/>
      <c r="E92" s="303"/>
      <c r="F92" s="304">
        <v>2.483604330785052</v>
      </c>
      <c r="G92" s="301">
        <v>82.57596336683612</v>
      </c>
      <c r="H92" s="302"/>
      <c r="I92" s="303"/>
      <c r="J92" s="304">
        <v>82.57596336683612</v>
      </c>
      <c r="K92" s="301">
        <v>15.006403042415306</v>
      </c>
      <c r="L92" s="302"/>
      <c r="M92" s="303"/>
      <c r="N92" s="304">
        <v>15.006403042415306</v>
      </c>
      <c r="O92" s="305">
        <v>100.06597074003648</v>
      </c>
      <c r="P92" s="306"/>
      <c r="Q92" s="307"/>
      <c r="R92" s="308">
        <v>100.06597074003648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301">
        <v>2.2401625320786995</v>
      </c>
      <c r="D93" s="302"/>
      <c r="E93" s="303"/>
      <c r="F93" s="304">
        <v>2.2401625320786995</v>
      </c>
      <c r="G93" s="301">
        <v>78.33083832335329</v>
      </c>
      <c r="H93" s="302"/>
      <c r="I93" s="303"/>
      <c r="J93" s="304">
        <v>78.33083832335329</v>
      </c>
      <c r="K93" s="301">
        <v>16.5846877673225</v>
      </c>
      <c r="L93" s="302"/>
      <c r="M93" s="303"/>
      <c r="N93" s="304">
        <v>16.5846877673225</v>
      </c>
      <c r="O93" s="305">
        <v>97.1556886227545</v>
      </c>
      <c r="P93" s="306"/>
      <c r="Q93" s="307"/>
      <c r="R93" s="308">
        <v>97.1556886227545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309">
        <v>2.1816336884830037</v>
      </c>
      <c r="D94" s="310"/>
      <c r="E94" s="311"/>
      <c r="F94" s="312">
        <v>2.1816336884830037</v>
      </c>
      <c r="G94" s="309">
        <v>67.96405015583098</v>
      </c>
      <c r="H94" s="310"/>
      <c r="I94" s="311"/>
      <c r="J94" s="312">
        <v>67.96405015583098</v>
      </c>
      <c r="K94" s="309">
        <v>13.916068710589258</v>
      </c>
      <c r="L94" s="310"/>
      <c r="M94" s="311"/>
      <c r="N94" s="312">
        <v>13.916068710589258</v>
      </c>
      <c r="O94" s="313">
        <v>84.06175255490324</v>
      </c>
      <c r="P94" s="314"/>
      <c r="Q94" s="315"/>
      <c r="R94" s="316">
        <v>84.06175255490324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317">
        <v>1.0490501842925999</v>
      </c>
      <c r="D95" s="318"/>
      <c r="E95" s="319"/>
      <c r="F95" s="320">
        <v>1.0490501842925999</v>
      </c>
      <c r="G95" s="317">
        <v>51.51686986107173</v>
      </c>
      <c r="H95" s="318"/>
      <c r="I95" s="319"/>
      <c r="J95" s="320">
        <v>51.51686986107173</v>
      </c>
      <c r="K95" s="317">
        <v>12.702013042245534</v>
      </c>
      <c r="L95" s="318"/>
      <c r="M95" s="319"/>
      <c r="N95" s="320">
        <v>12.702013042245534</v>
      </c>
      <c r="O95" s="321">
        <v>65.26793308760986</v>
      </c>
      <c r="P95" s="322"/>
      <c r="Q95" s="323"/>
      <c r="R95" s="324">
        <v>65.26793308760986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325">
        <v>2.4253528101015105</v>
      </c>
      <c r="D96" s="326"/>
      <c r="E96" s="327"/>
      <c r="F96" s="328">
        <v>2.4253528101015105</v>
      </c>
      <c r="G96" s="325">
        <v>78.65808368408022</v>
      </c>
      <c r="H96" s="326"/>
      <c r="I96" s="327"/>
      <c r="J96" s="328">
        <v>78.65758851200792</v>
      </c>
      <c r="K96" s="325">
        <v>16.05199306759099</v>
      </c>
      <c r="L96" s="326"/>
      <c r="M96" s="327"/>
      <c r="N96" s="328">
        <v>16.05199306759099</v>
      </c>
      <c r="O96" s="329">
        <v>97.13542956177271</v>
      </c>
      <c r="P96" s="330"/>
      <c r="Q96" s="331"/>
      <c r="R96" s="332">
        <v>97.13493438970042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0:32" ht="13.5"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2:32" ht="14.25">
      <c r="B98" s="40" t="str">
        <f>'審査確定状況'!Q6</f>
        <v>令和４年７月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104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93"/>
      <c r="D102" s="294"/>
      <c r="E102" s="295"/>
      <c r="F102" s="296"/>
      <c r="G102" s="293"/>
      <c r="H102" s="294"/>
      <c r="I102" s="295"/>
      <c r="J102" s="296"/>
      <c r="K102" s="293"/>
      <c r="L102" s="294"/>
      <c r="M102" s="295"/>
      <c r="N102" s="296"/>
      <c r="O102" s="297"/>
      <c r="P102" s="298"/>
      <c r="Q102" s="299"/>
      <c r="R102" s="300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s="99" t="s">
        <v>93</v>
      </c>
      <c r="C103" s="301"/>
      <c r="D103" s="302"/>
      <c r="E103" s="303"/>
      <c r="F103" s="304"/>
      <c r="G103" s="301"/>
      <c r="H103" s="302"/>
      <c r="I103" s="303"/>
      <c r="J103" s="304"/>
      <c r="K103" s="301"/>
      <c r="L103" s="302"/>
      <c r="M103" s="303"/>
      <c r="N103" s="304"/>
      <c r="O103" s="305"/>
      <c r="P103" s="306"/>
      <c r="Q103" s="307"/>
      <c r="R103" s="308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301"/>
      <c r="D104" s="302"/>
      <c r="E104" s="303"/>
      <c r="F104" s="304"/>
      <c r="G104" s="301"/>
      <c r="H104" s="302"/>
      <c r="I104" s="303"/>
      <c r="J104" s="304"/>
      <c r="K104" s="301"/>
      <c r="L104" s="302"/>
      <c r="M104" s="303"/>
      <c r="N104" s="304"/>
      <c r="O104" s="305"/>
      <c r="P104" s="306"/>
      <c r="Q104" s="307"/>
      <c r="R104" s="308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301"/>
      <c r="D105" s="302"/>
      <c r="E105" s="303"/>
      <c r="F105" s="304"/>
      <c r="G105" s="301"/>
      <c r="H105" s="302"/>
      <c r="I105" s="303"/>
      <c r="J105" s="304"/>
      <c r="K105" s="301"/>
      <c r="L105" s="302"/>
      <c r="M105" s="303"/>
      <c r="N105" s="304"/>
      <c r="O105" s="305"/>
      <c r="P105" s="306"/>
      <c r="Q105" s="307"/>
      <c r="R105" s="308"/>
      <c r="T105" s="104"/>
      <c r="U105" s="104"/>
      <c r="V105" s="104"/>
      <c r="W105" s="104"/>
      <c r="X105" s="104"/>
      <c r="Y105" s="106"/>
      <c r="Z105" s="106"/>
      <c r="AA105" s="104"/>
      <c r="AB105" s="104"/>
      <c r="AC105" s="104"/>
      <c r="AD105" s="104"/>
      <c r="AE105" s="104"/>
      <c r="AF105" s="104"/>
    </row>
    <row r="106" spans="2:32" ht="13.5">
      <c r="B106" s="99" t="s">
        <v>96</v>
      </c>
      <c r="C106" s="301"/>
      <c r="D106" s="302"/>
      <c r="E106" s="303"/>
      <c r="F106" s="304"/>
      <c r="G106" s="301"/>
      <c r="H106" s="302"/>
      <c r="I106" s="303"/>
      <c r="J106" s="304"/>
      <c r="K106" s="301"/>
      <c r="L106" s="302"/>
      <c r="M106" s="303"/>
      <c r="N106" s="304"/>
      <c r="O106" s="305"/>
      <c r="P106" s="306"/>
      <c r="Q106" s="307"/>
      <c r="R106" s="308"/>
      <c r="T106" s="107"/>
      <c r="U106" s="7"/>
      <c r="V106" s="7"/>
      <c r="W106" s="7"/>
      <c r="X106" s="7"/>
      <c r="Y106" s="39"/>
      <c r="Z106" s="39"/>
      <c r="AA106" s="7"/>
      <c r="AB106" s="7"/>
      <c r="AC106" s="7"/>
      <c r="AD106" s="7"/>
      <c r="AE106" s="7"/>
      <c r="AF106" s="7"/>
    </row>
    <row r="107" spans="2:32" ht="13.5">
      <c r="B107" s="99" t="s">
        <v>97</v>
      </c>
      <c r="C107" s="301"/>
      <c r="D107" s="302"/>
      <c r="E107" s="303"/>
      <c r="F107" s="304"/>
      <c r="G107" s="301"/>
      <c r="H107" s="302"/>
      <c r="I107" s="303"/>
      <c r="J107" s="304"/>
      <c r="K107" s="301"/>
      <c r="L107" s="302"/>
      <c r="M107" s="303"/>
      <c r="N107" s="304"/>
      <c r="O107" s="305"/>
      <c r="P107" s="306"/>
      <c r="Q107" s="307"/>
      <c r="R107" s="308"/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301"/>
      <c r="D108" s="302"/>
      <c r="E108" s="303"/>
      <c r="F108" s="304"/>
      <c r="G108" s="301"/>
      <c r="H108" s="302"/>
      <c r="I108" s="303"/>
      <c r="J108" s="304"/>
      <c r="K108" s="301"/>
      <c r="L108" s="302"/>
      <c r="M108" s="303"/>
      <c r="N108" s="304"/>
      <c r="O108" s="305"/>
      <c r="P108" s="306"/>
      <c r="Q108" s="307"/>
      <c r="R108" s="308"/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309"/>
      <c r="D109" s="310"/>
      <c r="E109" s="311"/>
      <c r="F109" s="312"/>
      <c r="G109" s="309"/>
      <c r="H109" s="310"/>
      <c r="I109" s="311"/>
      <c r="J109" s="312"/>
      <c r="K109" s="309"/>
      <c r="L109" s="310"/>
      <c r="M109" s="311"/>
      <c r="N109" s="312"/>
      <c r="O109" s="313"/>
      <c r="P109" s="314"/>
      <c r="Q109" s="315"/>
      <c r="R109" s="316"/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317"/>
      <c r="D110" s="318"/>
      <c r="E110" s="319"/>
      <c r="F110" s="320"/>
      <c r="G110" s="317"/>
      <c r="H110" s="318"/>
      <c r="I110" s="319"/>
      <c r="J110" s="320"/>
      <c r="K110" s="317"/>
      <c r="L110" s="318"/>
      <c r="M110" s="319"/>
      <c r="N110" s="320"/>
      <c r="O110" s="321"/>
      <c r="P110" s="322"/>
      <c r="Q110" s="323"/>
      <c r="R110" s="324"/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325"/>
      <c r="D111" s="326"/>
      <c r="E111" s="327"/>
      <c r="F111" s="328"/>
      <c r="G111" s="325"/>
      <c r="H111" s="326"/>
      <c r="I111" s="327"/>
      <c r="J111" s="328"/>
      <c r="K111" s="325"/>
      <c r="L111" s="326"/>
      <c r="M111" s="327"/>
      <c r="N111" s="328"/>
      <c r="O111" s="329"/>
      <c r="P111" s="330"/>
      <c r="Q111" s="331"/>
      <c r="R111" s="332"/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0:32" ht="13.5"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</row>
    <row r="113" spans="2:32" ht="14.25">
      <c r="B113" s="40" t="str">
        <f>'審査確定状況'!T6</f>
        <v>令和４年８月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104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93"/>
      <c r="D117" s="294"/>
      <c r="E117" s="295"/>
      <c r="F117" s="296"/>
      <c r="G117" s="293"/>
      <c r="H117" s="294"/>
      <c r="I117" s="295"/>
      <c r="J117" s="296"/>
      <c r="K117" s="293"/>
      <c r="L117" s="294"/>
      <c r="M117" s="295"/>
      <c r="N117" s="296"/>
      <c r="O117" s="297"/>
      <c r="P117" s="298"/>
      <c r="Q117" s="299"/>
      <c r="R117" s="300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3.5">
      <c r="B118" s="99" t="s">
        <v>93</v>
      </c>
      <c r="C118" s="301"/>
      <c r="D118" s="302"/>
      <c r="E118" s="303"/>
      <c r="F118" s="304"/>
      <c r="G118" s="301"/>
      <c r="H118" s="302"/>
      <c r="I118" s="303"/>
      <c r="J118" s="304"/>
      <c r="K118" s="301"/>
      <c r="L118" s="302"/>
      <c r="M118" s="303"/>
      <c r="N118" s="304"/>
      <c r="O118" s="305"/>
      <c r="P118" s="306"/>
      <c r="Q118" s="307"/>
      <c r="R118" s="308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301"/>
      <c r="D119" s="302"/>
      <c r="E119" s="303"/>
      <c r="F119" s="304"/>
      <c r="G119" s="301"/>
      <c r="H119" s="302"/>
      <c r="I119" s="303"/>
      <c r="J119" s="304"/>
      <c r="K119" s="301"/>
      <c r="L119" s="302"/>
      <c r="M119" s="303"/>
      <c r="N119" s="304"/>
      <c r="O119" s="305"/>
      <c r="P119" s="306"/>
      <c r="Q119" s="307"/>
      <c r="R119" s="308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301"/>
      <c r="D120" s="302"/>
      <c r="E120" s="303"/>
      <c r="F120" s="304"/>
      <c r="G120" s="301"/>
      <c r="H120" s="302"/>
      <c r="I120" s="303"/>
      <c r="J120" s="304"/>
      <c r="K120" s="301"/>
      <c r="L120" s="302"/>
      <c r="M120" s="303"/>
      <c r="N120" s="304"/>
      <c r="O120" s="305"/>
      <c r="P120" s="306"/>
      <c r="Q120" s="307"/>
      <c r="R120" s="308"/>
      <c r="T120" s="104"/>
      <c r="U120" s="104"/>
      <c r="V120" s="104"/>
      <c r="W120" s="104"/>
      <c r="X120" s="104"/>
      <c r="Y120" s="106"/>
      <c r="Z120" s="106"/>
      <c r="AA120" s="104"/>
      <c r="AB120" s="104"/>
      <c r="AC120" s="104"/>
      <c r="AD120" s="104"/>
      <c r="AE120" s="104"/>
      <c r="AF120" s="104"/>
    </row>
    <row r="121" spans="2:32" ht="13.5">
      <c r="B121" s="99" t="s">
        <v>96</v>
      </c>
      <c r="C121" s="301"/>
      <c r="D121" s="302"/>
      <c r="E121" s="303"/>
      <c r="F121" s="304"/>
      <c r="G121" s="301"/>
      <c r="H121" s="302"/>
      <c r="I121" s="303"/>
      <c r="J121" s="304"/>
      <c r="K121" s="301"/>
      <c r="L121" s="302"/>
      <c r="M121" s="303"/>
      <c r="N121" s="304"/>
      <c r="O121" s="305"/>
      <c r="P121" s="306"/>
      <c r="Q121" s="307"/>
      <c r="R121" s="308"/>
      <c r="T121" s="107"/>
      <c r="U121" s="7"/>
      <c r="V121" s="7"/>
      <c r="W121" s="7"/>
      <c r="X121" s="7"/>
      <c r="Y121" s="39"/>
      <c r="Z121" s="39"/>
      <c r="AA121" s="7"/>
      <c r="AB121" s="7"/>
      <c r="AC121" s="7"/>
      <c r="AD121" s="7"/>
      <c r="AE121" s="7"/>
      <c r="AF121" s="7"/>
    </row>
    <row r="122" spans="2:32" ht="13.5">
      <c r="B122" s="99" t="s">
        <v>97</v>
      </c>
      <c r="C122" s="301"/>
      <c r="D122" s="302"/>
      <c r="E122" s="303"/>
      <c r="F122" s="304"/>
      <c r="G122" s="301"/>
      <c r="H122" s="302"/>
      <c r="I122" s="303"/>
      <c r="J122" s="304"/>
      <c r="K122" s="301"/>
      <c r="L122" s="302"/>
      <c r="M122" s="303"/>
      <c r="N122" s="304"/>
      <c r="O122" s="305"/>
      <c r="P122" s="306"/>
      <c r="Q122" s="307"/>
      <c r="R122" s="308"/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301"/>
      <c r="D123" s="302"/>
      <c r="E123" s="303"/>
      <c r="F123" s="304"/>
      <c r="G123" s="301"/>
      <c r="H123" s="302"/>
      <c r="I123" s="303"/>
      <c r="J123" s="304"/>
      <c r="K123" s="301"/>
      <c r="L123" s="302"/>
      <c r="M123" s="303"/>
      <c r="N123" s="304"/>
      <c r="O123" s="305"/>
      <c r="P123" s="306"/>
      <c r="Q123" s="307"/>
      <c r="R123" s="308"/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309"/>
      <c r="D124" s="310"/>
      <c r="E124" s="311"/>
      <c r="F124" s="312"/>
      <c r="G124" s="309"/>
      <c r="H124" s="310"/>
      <c r="I124" s="311"/>
      <c r="J124" s="312"/>
      <c r="K124" s="309"/>
      <c r="L124" s="310"/>
      <c r="M124" s="311"/>
      <c r="N124" s="312"/>
      <c r="O124" s="313"/>
      <c r="P124" s="314"/>
      <c r="Q124" s="315"/>
      <c r="R124" s="316"/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317"/>
      <c r="D125" s="318"/>
      <c r="E125" s="319"/>
      <c r="F125" s="320"/>
      <c r="G125" s="317"/>
      <c r="H125" s="318"/>
      <c r="I125" s="319"/>
      <c r="J125" s="320"/>
      <c r="K125" s="317"/>
      <c r="L125" s="318"/>
      <c r="M125" s="319"/>
      <c r="N125" s="320"/>
      <c r="O125" s="321"/>
      <c r="P125" s="322"/>
      <c r="Q125" s="323"/>
      <c r="R125" s="324"/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325"/>
      <c r="D126" s="326"/>
      <c r="E126" s="327"/>
      <c r="F126" s="328"/>
      <c r="G126" s="325"/>
      <c r="H126" s="326"/>
      <c r="I126" s="327"/>
      <c r="J126" s="328"/>
      <c r="K126" s="325"/>
      <c r="L126" s="326"/>
      <c r="M126" s="327"/>
      <c r="N126" s="328"/>
      <c r="O126" s="329"/>
      <c r="P126" s="330"/>
      <c r="Q126" s="331"/>
      <c r="R126" s="332"/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0:32" ht="13.5"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</row>
    <row r="128" spans="2:32" ht="14.25">
      <c r="B128" s="40" t="str">
        <f>'審査確定状況'!W6</f>
        <v>令和４年９月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104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93"/>
      <c r="D132" s="294"/>
      <c r="E132" s="295"/>
      <c r="F132" s="296"/>
      <c r="G132" s="293"/>
      <c r="H132" s="294"/>
      <c r="I132" s="295"/>
      <c r="J132" s="296"/>
      <c r="K132" s="293"/>
      <c r="L132" s="294"/>
      <c r="M132" s="295"/>
      <c r="N132" s="296"/>
      <c r="O132" s="297"/>
      <c r="P132" s="298"/>
      <c r="Q132" s="299"/>
      <c r="R132" s="300"/>
      <c r="T132" s="104"/>
      <c r="U132" s="105"/>
      <c r="V132" s="105"/>
      <c r="W132" s="105"/>
      <c r="X132" s="105"/>
      <c r="Y132" s="106"/>
      <c r="Z132" s="106"/>
      <c r="AA132" s="105"/>
      <c r="AB132" s="105"/>
      <c r="AC132" s="105"/>
      <c r="AD132" s="105"/>
      <c r="AE132" s="105"/>
      <c r="AF132" s="105"/>
    </row>
    <row r="133" spans="2:32" ht="13.5">
      <c r="B133" s="99" t="s">
        <v>93</v>
      </c>
      <c r="C133" s="301"/>
      <c r="D133" s="302"/>
      <c r="E133" s="303"/>
      <c r="F133" s="304"/>
      <c r="G133" s="301"/>
      <c r="H133" s="302"/>
      <c r="I133" s="303"/>
      <c r="J133" s="304"/>
      <c r="K133" s="301"/>
      <c r="L133" s="302"/>
      <c r="M133" s="303"/>
      <c r="N133" s="304"/>
      <c r="O133" s="305"/>
      <c r="P133" s="306"/>
      <c r="Q133" s="307"/>
      <c r="R133" s="308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301"/>
      <c r="D134" s="302"/>
      <c r="E134" s="303"/>
      <c r="F134" s="304"/>
      <c r="G134" s="301"/>
      <c r="H134" s="302"/>
      <c r="I134" s="303"/>
      <c r="J134" s="304"/>
      <c r="K134" s="301"/>
      <c r="L134" s="302"/>
      <c r="M134" s="303"/>
      <c r="N134" s="304"/>
      <c r="O134" s="305"/>
      <c r="P134" s="306"/>
      <c r="Q134" s="307"/>
      <c r="R134" s="308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301"/>
      <c r="D135" s="302"/>
      <c r="E135" s="303"/>
      <c r="F135" s="304"/>
      <c r="G135" s="301"/>
      <c r="H135" s="302"/>
      <c r="I135" s="303"/>
      <c r="J135" s="304"/>
      <c r="K135" s="301"/>
      <c r="L135" s="302"/>
      <c r="M135" s="303"/>
      <c r="N135" s="304"/>
      <c r="O135" s="305"/>
      <c r="P135" s="306"/>
      <c r="Q135" s="307"/>
      <c r="R135" s="308"/>
      <c r="T135" s="104"/>
      <c r="U135" s="104"/>
      <c r="V135" s="104"/>
      <c r="W135" s="104"/>
      <c r="X135" s="104"/>
      <c r="Y135" s="106"/>
      <c r="Z135" s="106"/>
      <c r="AA135" s="104"/>
      <c r="AB135" s="104"/>
      <c r="AC135" s="104"/>
      <c r="AD135" s="104"/>
      <c r="AE135" s="104"/>
      <c r="AF135" s="104"/>
    </row>
    <row r="136" spans="2:32" ht="13.5">
      <c r="B136" s="99" t="s">
        <v>96</v>
      </c>
      <c r="C136" s="301"/>
      <c r="D136" s="302"/>
      <c r="E136" s="303"/>
      <c r="F136" s="304"/>
      <c r="G136" s="301"/>
      <c r="H136" s="302"/>
      <c r="I136" s="303"/>
      <c r="J136" s="304"/>
      <c r="K136" s="301"/>
      <c r="L136" s="302"/>
      <c r="M136" s="303"/>
      <c r="N136" s="304"/>
      <c r="O136" s="305"/>
      <c r="P136" s="306"/>
      <c r="Q136" s="307"/>
      <c r="R136" s="308"/>
      <c r="T136" s="107"/>
      <c r="U136" s="7"/>
      <c r="V136" s="7"/>
      <c r="W136" s="7"/>
      <c r="X136" s="7"/>
      <c r="Y136" s="39"/>
      <c r="Z136" s="39"/>
      <c r="AA136" s="7"/>
      <c r="AB136" s="7"/>
      <c r="AC136" s="7"/>
      <c r="AD136" s="7"/>
      <c r="AE136" s="7"/>
      <c r="AF136" s="7"/>
    </row>
    <row r="137" spans="2:32" ht="13.5">
      <c r="B137" s="99" t="s">
        <v>97</v>
      </c>
      <c r="C137" s="301"/>
      <c r="D137" s="302"/>
      <c r="E137" s="303"/>
      <c r="F137" s="304"/>
      <c r="G137" s="301"/>
      <c r="H137" s="302"/>
      <c r="I137" s="303"/>
      <c r="J137" s="304"/>
      <c r="K137" s="301"/>
      <c r="L137" s="302"/>
      <c r="M137" s="303"/>
      <c r="N137" s="304"/>
      <c r="O137" s="305"/>
      <c r="P137" s="306"/>
      <c r="Q137" s="307"/>
      <c r="R137" s="308"/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301"/>
      <c r="D138" s="302"/>
      <c r="E138" s="303"/>
      <c r="F138" s="304"/>
      <c r="G138" s="301"/>
      <c r="H138" s="302"/>
      <c r="I138" s="303"/>
      <c r="J138" s="304"/>
      <c r="K138" s="301"/>
      <c r="L138" s="302"/>
      <c r="M138" s="303"/>
      <c r="N138" s="304"/>
      <c r="O138" s="305"/>
      <c r="P138" s="306"/>
      <c r="Q138" s="307"/>
      <c r="R138" s="308"/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309"/>
      <c r="D139" s="310"/>
      <c r="E139" s="311"/>
      <c r="F139" s="312"/>
      <c r="G139" s="309"/>
      <c r="H139" s="310"/>
      <c r="I139" s="311"/>
      <c r="J139" s="312"/>
      <c r="K139" s="309"/>
      <c r="L139" s="310"/>
      <c r="M139" s="311"/>
      <c r="N139" s="312"/>
      <c r="O139" s="313"/>
      <c r="P139" s="314"/>
      <c r="Q139" s="315"/>
      <c r="R139" s="316"/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317"/>
      <c r="D140" s="318"/>
      <c r="E140" s="319"/>
      <c r="F140" s="320"/>
      <c r="G140" s="317"/>
      <c r="H140" s="318"/>
      <c r="I140" s="319"/>
      <c r="J140" s="320"/>
      <c r="K140" s="317"/>
      <c r="L140" s="318"/>
      <c r="M140" s="319"/>
      <c r="N140" s="320"/>
      <c r="O140" s="321"/>
      <c r="P140" s="322"/>
      <c r="Q140" s="323"/>
      <c r="R140" s="324"/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325"/>
      <c r="D141" s="326"/>
      <c r="E141" s="327"/>
      <c r="F141" s="328"/>
      <c r="G141" s="325"/>
      <c r="H141" s="326"/>
      <c r="I141" s="327"/>
      <c r="J141" s="328"/>
      <c r="K141" s="325"/>
      <c r="L141" s="326"/>
      <c r="M141" s="327"/>
      <c r="N141" s="328"/>
      <c r="O141" s="329"/>
      <c r="P141" s="330"/>
      <c r="Q141" s="331"/>
      <c r="R141" s="332"/>
      <c r="T141" s="104"/>
      <c r="U141" s="105"/>
      <c r="V141" s="105"/>
      <c r="W141" s="105"/>
      <c r="X141" s="105"/>
      <c r="Y141" s="106"/>
      <c r="Z141" s="106"/>
      <c r="AA141" s="106"/>
      <c r="AB141" s="106"/>
      <c r="AC141" s="106"/>
      <c r="AD141" s="106"/>
      <c r="AE141" s="106"/>
      <c r="AF141" s="106"/>
    </row>
    <row r="142" spans="20:32" ht="13.5"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2:32" ht="14.25">
      <c r="B143" s="40" t="str">
        <f>'審査確定状況'!Z6</f>
        <v>令和４年１０月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104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93"/>
      <c r="D147" s="294"/>
      <c r="E147" s="295"/>
      <c r="F147" s="296"/>
      <c r="G147" s="293"/>
      <c r="H147" s="294"/>
      <c r="I147" s="295"/>
      <c r="J147" s="296"/>
      <c r="K147" s="293"/>
      <c r="L147" s="294"/>
      <c r="M147" s="295"/>
      <c r="N147" s="296"/>
      <c r="O147" s="297"/>
      <c r="P147" s="298"/>
      <c r="Q147" s="299"/>
      <c r="R147" s="300"/>
      <c r="T147" s="104"/>
      <c r="U147" s="105"/>
      <c r="V147" s="105"/>
      <c r="W147" s="105"/>
      <c r="X147" s="105"/>
      <c r="Y147" s="106"/>
      <c r="Z147" s="106"/>
      <c r="AA147" s="105"/>
      <c r="AB147" s="105"/>
      <c r="AC147" s="105"/>
      <c r="AD147" s="105"/>
      <c r="AE147" s="105"/>
      <c r="AF147" s="105"/>
    </row>
    <row r="148" spans="2:32" ht="13.5">
      <c r="B148" s="99" t="s">
        <v>93</v>
      </c>
      <c r="C148" s="301"/>
      <c r="D148" s="302"/>
      <c r="E148" s="303"/>
      <c r="F148" s="304"/>
      <c r="G148" s="301"/>
      <c r="H148" s="302"/>
      <c r="I148" s="303"/>
      <c r="J148" s="304"/>
      <c r="K148" s="301"/>
      <c r="L148" s="302"/>
      <c r="M148" s="303"/>
      <c r="N148" s="304"/>
      <c r="O148" s="337"/>
      <c r="P148" s="338"/>
      <c r="Q148" s="339"/>
      <c r="R148" s="340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301"/>
      <c r="D149" s="302"/>
      <c r="E149" s="303"/>
      <c r="F149" s="304"/>
      <c r="G149" s="301"/>
      <c r="H149" s="302"/>
      <c r="I149" s="303"/>
      <c r="J149" s="304"/>
      <c r="K149" s="301"/>
      <c r="L149" s="302"/>
      <c r="M149" s="303"/>
      <c r="N149" s="304"/>
      <c r="O149" s="337"/>
      <c r="P149" s="338"/>
      <c r="Q149" s="339"/>
      <c r="R149" s="340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301"/>
      <c r="D150" s="302"/>
      <c r="E150" s="303"/>
      <c r="F150" s="304"/>
      <c r="G150" s="301"/>
      <c r="H150" s="302"/>
      <c r="I150" s="303"/>
      <c r="J150" s="304"/>
      <c r="K150" s="301"/>
      <c r="L150" s="302"/>
      <c r="M150" s="303"/>
      <c r="N150" s="304"/>
      <c r="O150" s="337"/>
      <c r="P150" s="338"/>
      <c r="Q150" s="339"/>
      <c r="R150" s="340"/>
      <c r="T150" s="104"/>
      <c r="U150" s="104"/>
      <c r="V150" s="104"/>
      <c r="W150" s="104"/>
      <c r="X150" s="104"/>
      <c r="Y150" s="106"/>
      <c r="Z150" s="106"/>
      <c r="AA150" s="104"/>
      <c r="AB150" s="104"/>
      <c r="AC150" s="104"/>
      <c r="AD150" s="104"/>
      <c r="AE150" s="104"/>
      <c r="AF150" s="104"/>
    </row>
    <row r="151" spans="2:32" ht="13.5">
      <c r="B151" s="99" t="s">
        <v>96</v>
      </c>
      <c r="C151" s="301"/>
      <c r="D151" s="302"/>
      <c r="E151" s="303"/>
      <c r="F151" s="304"/>
      <c r="G151" s="301"/>
      <c r="H151" s="302"/>
      <c r="I151" s="303"/>
      <c r="J151" s="304"/>
      <c r="K151" s="301"/>
      <c r="L151" s="302"/>
      <c r="M151" s="303"/>
      <c r="N151" s="304"/>
      <c r="O151" s="337"/>
      <c r="P151" s="338"/>
      <c r="Q151" s="339"/>
      <c r="R151" s="340"/>
      <c r="T151" s="107"/>
      <c r="U151" s="7"/>
      <c r="V151" s="7"/>
      <c r="W151" s="7"/>
      <c r="X151" s="7"/>
      <c r="Y151" s="39"/>
      <c r="Z151" s="39"/>
      <c r="AA151" s="7"/>
      <c r="AB151" s="7"/>
      <c r="AC151" s="7"/>
      <c r="AD151" s="7"/>
      <c r="AE151" s="7"/>
      <c r="AF151" s="7"/>
    </row>
    <row r="152" spans="2:32" ht="13.5">
      <c r="B152" s="99" t="s">
        <v>97</v>
      </c>
      <c r="C152" s="301"/>
      <c r="D152" s="302"/>
      <c r="E152" s="303"/>
      <c r="F152" s="304"/>
      <c r="G152" s="301"/>
      <c r="H152" s="302"/>
      <c r="I152" s="303"/>
      <c r="J152" s="304"/>
      <c r="K152" s="301"/>
      <c r="L152" s="302"/>
      <c r="M152" s="303"/>
      <c r="N152" s="304"/>
      <c r="O152" s="337"/>
      <c r="P152" s="338"/>
      <c r="Q152" s="339"/>
      <c r="R152" s="340"/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301"/>
      <c r="D153" s="302"/>
      <c r="E153" s="303"/>
      <c r="F153" s="304"/>
      <c r="G153" s="301"/>
      <c r="H153" s="302"/>
      <c r="I153" s="303"/>
      <c r="J153" s="304"/>
      <c r="K153" s="301"/>
      <c r="L153" s="302"/>
      <c r="M153" s="303"/>
      <c r="N153" s="304"/>
      <c r="O153" s="337"/>
      <c r="P153" s="338"/>
      <c r="Q153" s="339"/>
      <c r="R153" s="340"/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309"/>
      <c r="D154" s="310"/>
      <c r="E154" s="311"/>
      <c r="F154" s="312"/>
      <c r="G154" s="309"/>
      <c r="H154" s="310"/>
      <c r="I154" s="311"/>
      <c r="J154" s="312"/>
      <c r="K154" s="309"/>
      <c r="L154" s="310"/>
      <c r="M154" s="311"/>
      <c r="N154" s="312"/>
      <c r="O154" s="337"/>
      <c r="P154" s="338"/>
      <c r="Q154" s="339"/>
      <c r="R154" s="340"/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317"/>
      <c r="D155" s="318"/>
      <c r="E155" s="319"/>
      <c r="F155" s="320"/>
      <c r="G155" s="317"/>
      <c r="H155" s="318"/>
      <c r="I155" s="319"/>
      <c r="J155" s="320"/>
      <c r="K155" s="317"/>
      <c r="L155" s="318"/>
      <c r="M155" s="319"/>
      <c r="N155" s="320"/>
      <c r="O155" s="313"/>
      <c r="P155" s="314"/>
      <c r="Q155" s="315"/>
      <c r="R155" s="316"/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325"/>
      <c r="D156" s="326"/>
      <c r="E156" s="327"/>
      <c r="F156" s="328"/>
      <c r="G156" s="325"/>
      <c r="H156" s="326"/>
      <c r="I156" s="327"/>
      <c r="J156" s="328"/>
      <c r="K156" s="325"/>
      <c r="L156" s="326"/>
      <c r="M156" s="327"/>
      <c r="N156" s="328"/>
      <c r="O156" s="329"/>
      <c r="P156" s="330"/>
      <c r="Q156" s="331"/>
      <c r="R156" s="332"/>
      <c r="T156" s="104"/>
      <c r="U156" s="105"/>
      <c r="V156" s="105"/>
      <c r="W156" s="105"/>
      <c r="X156" s="105"/>
      <c r="Y156" s="106"/>
      <c r="Z156" s="106"/>
      <c r="AA156" s="106"/>
      <c r="AB156" s="106"/>
      <c r="AC156" s="106"/>
      <c r="AD156" s="106"/>
      <c r="AE156" s="106"/>
      <c r="AF156" s="106"/>
    </row>
    <row r="157" spans="20:32" ht="13.5"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</row>
    <row r="158" spans="2:32" ht="14.25">
      <c r="B158" s="40" t="str">
        <f>'審査確定状況'!AC6</f>
        <v>令和４年１１月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104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93"/>
      <c r="D162" s="294"/>
      <c r="E162" s="295"/>
      <c r="F162" s="296"/>
      <c r="G162" s="293"/>
      <c r="H162" s="294"/>
      <c r="I162" s="295"/>
      <c r="J162" s="296"/>
      <c r="K162" s="293"/>
      <c r="L162" s="294"/>
      <c r="M162" s="295"/>
      <c r="N162" s="296"/>
      <c r="O162" s="297"/>
      <c r="P162" s="298"/>
      <c r="Q162" s="299"/>
      <c r="R162" s="300"/>
      <c r="T162" s="104"/>
      <c r="U162" s="105"/>
      <c r="V162" s="105"/>
      <c r="W162" s="105"/>
      <c r="X162" s="105"/>
      <c r="Y162" s="106"/>
      <c r="Z162" s="106"/>
      <c r="AA162" s="105"/>
      <c r="AB162" s="105"/>
      <c r="AC162" s="105"/>
      <c r="AD162" s="105"/>
      <c r="AE162" s="105"/>
      <c r="AF162" s="105"/>
    </row>
    <row r="163" spans="2:32" ht="13.5">
      <c r="B163" s="99" t="s">
        <v>93</v>
      </c>
      <c r="C163" s="301"/>
      <c r="D163" s="302"/>
      <c r="E163" s="303"/>
      <c r="F163" s="304"/>
      <c r="G163" s="301"/>
      <c r="H163" s="302"/>
      <c r="I163" s="303"/>
      <c r="J163" s="304"/>
      <c r="K163" s="301"/>
      <c r="L163" s="302"/>
      <c r="M163" s="303"/>
      <c r="N163" s="304"/>
      <c r="O163" s="305"/>
      <c r="P163" s="306"/>
      <c r="Q163" s="307"/>
      <c r="R163" s="308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301"/>
      <c r="D164" s="302"/>
      <c r="E164" s="303"/>
      <c r="F164" s="304"/>
      <c r="G164" s="301"/>
      <c r="H164" s="302"/>
      <c r="I164" s="303"/>
      <c r="J164" s="304"/>
      <c r="K164" s="301"/>
      <c r="L164" s="302"/>
      <c r="M164" s="303"/>
      <c r="N164" s="304"/>
      <c r="O164" s="305"/>
      <c r="P164" s="306"/>
      <c r="Q164" s="307"/>
      <c r="R164" s="308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301"/>
      <c r="D165" s="302"/>
      <c r="E165" s="303"/>
      <c r="F165" s="304"/>
      <c r="G165" s="301"/>
      <c r="H165" s="302"/>
      <c r="I165" s="303"/>
      <c r="J165" s="304"/>
      <c r="K165" s="301"/>
      <c r="L165" s="302"/>
      <c r="M165" s="303"/>
      <c r="N165" s="304"/>
      <c r="O165" s="305"/>
      <c r="P165" s="306"/>
      <c r="Q165" s="307"/>
      <c r="R165" s="308"/>
      <c r="T165" s="104"/>
      <c r="U165" s="104"/>
      <c r="V165" s="104"/>
      <c r="W165" s="104"/>
      <c r="X165" s="104"/>
      <c r="Y165" s="106"/>
      <c r="Z165" s="106"/>
      <c r="AA165" s="104"/>
      <c r="AB165" s="104"/>
      <c r="AC165" s="104"/>
      <c r="AD165" s="104"/>
      <c r="AE165" s="104"/>
      <c r="AF165" s="104"/>
    </row>
    <row r="166" spans="2:32" ht="13.5">
      <c r="B166" s="99" t="s">
        <v>96</v>
      </c>
      <c r="C166" s="301"/>
      <c r="D166" s="302"/>
      <c r="E166" s="303"/>
      <c r="F166" s="304"/>
      <c r="G166" s="301"/>
      <c r="H166" s="302"/>
      <c r="I166" s="303"/>
      <c r="J166" s="304"/>
      <c r="K166" s="301"/>
      <c r="L166" s="302"/>
      <c r="M166" s="303"/>
      <c r="N166" s="304"/>
      <c r="O166" s="305"/>
      <c r="P166" s="306"/>
      <c r="Q166" s="307"/>
      <c r="R166" s="308"/>
      <c r="T166" s="107"/>
      <c r="U166" s="7"/>
      <c r="V166" s="7"/>
      <c r="W166" s="7"/>
      <c r="X166" s="7"/>
      <c r="Y166" s="39"/>
      <c r="Z166" s="39"/>
      <c r="AA166" s="7"/>
      <c r="AB166" s="7"/>
      <c r="AC166" s="7"/>
      <c r="AD166" s="7"/>
      <c r="AE166" s="7"/>
      <c r="AF166" s="7"/>
    </row>
    <row r="167" spans="2:32" ht="13.5">
      <c r="B167" s="99" t="s">
        <v>97</v>
      </c>
      <c r="C167" s="301"/>
      <c r="D167" s="302"/>
      <c r="E167" s="303"/>
      <c r="F167" s="304"/>
      <c r="G167" s="301"/>
      <c r="H167" s="302"/>
      <c r="I167" s="303"/>
      <c r="J167" s="304"/>
      <c r="K167" s="301"/>
      <c r="L167" s="302"/>
      <c r="M167" s="303"/>
      <c r="N167" s="304"/>
      <c r="O167" s="305"/>
      <c r="P167" s="306"/>
      <c r="Q167" s="307"/>
      <c r="R167" s="308"/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301"/>
      <c r="D168" s="302"/>
      <c r="E168" s="303"/>
      <c r="F168" s="304"/>
      <c r="G168" s="301"/>
      <c r="H168" s="302"/>
      <c r="I168" s="303"/>
      <c r="J168" s="304"/>
      <c r="K168" s="301"/>
      <c r="L168" s="302"/>
      <c r="M168" s="303"/>
      <c r="N168" s="304"/>
      <c r="O168" s="305"/>
      <c r="P168" s="306"/>
      <c r="Q168" s="307"/>
      <c r="R168" s="308"/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309"/>
      <c r="D169" s="310"/>
      <c r="E169" s="311"/>
      <c r="F169" s="312"/>
      <c r="G169" s="309"/>
      <c r="H169" s="310"/>
      <c r="I169" s="311"/>
      <c r="J169" s="312"/>
      <c r="K169" s="309"/>
      <c r="L169" s="310"/>
      <c r="M169" s="311"/>
      <c r="N169" s="312"/>
      <c r="O169" s="313"/>
      <c r="P169" s="314"/>
      <c r="Q169" s="315"/>
      <c r="R169" s="316"/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317"/>
      <c r="D170" s="318"/>
      <c r="E170" s="319"/>
      <c r="F170" s="320"/>
      <c r="G170" s="317"/>
      <c r="H170" s="318"/>
      <c r="I170" s="319"/>
      <c r="J170" s="320"/>
      <c r="K170" s="317"/>
      <c r="L170" s="318"/>
      <c r="M170" s="319"/>
      <c r="N170" s="320"/>
      <c r="O170" s="321"/>
      <c r="P170" s="322"/>
      <c r="Q170" s="323"/>
      <c r="R170" s="324"/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325"/>
      <c r="D171" s="326"/>
      <c r="E171" s="327"/>
      <c r="F171" s="328"/>
      <c r="G171" s="325"/>
      <c r="H171" s="326"/>
      <c r="I171" s="327"/>
      <c r="J171" s="328"/>
      <c r="K171" s="325"/>
      <c r="L171" s="326"/>
      <c r="M171" s="327"/>
      <c r="N171" s="328"/>
      <c r="O171" s="329"/>
      <c r="P171" s="330"/>
      <c r="Q171" s="331"/>
      <c r="R171" s="332"/>
      <c r="T171" s="104"/>
      <c r="U171" s="105"/>
      <c r="V171" s="105"/>
      <c r="W171" s="105"/>
      <c r="X171" s="105"/>
      <c r="Y171" s="106"/>
      <c r="Z171" s="106"/>
      <c r="AA171" s="106"/>
      <c r="AB171" s="106"/>
      <c r="AC171" s="106"/>
      <c r="AD171" s="106"/>
      <c r="AE171" s="106"/>
      <c r="AF171" s="106"/>
    </row>
    <row r="172" spans="20:32" ht="13.5"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4.25">
      <c r="B173" s="40" t="str">
        <f>'審査確定状況'!AF6</f>
        <v>令和４年１２月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104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93"/>
      <c r="D177" s="294"/>
      <c r="E177" s="295"/>
      <c r="F177" s="296"/>
      <c r="G177" s="293"/>
      <c r="H177" s="294"/>
      <c r="I177" s="295"/>
      <c r="J177" s="296"/>
      <c r="K177" s="293"/>
      <c r="L177" s="294"/>
      <c r="M177" s="295"/>
      <c r="N177" s="296"/>
      <c r="O177" s="297"/>
      <c r="P177" s="298"/>
      <c r="Q177" s="299"/>
      <c r="R177" s="300"/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301"/>
      <c r="D178" s="302"/>
      <c r="E178" s="303"/>
      <c r="F178" s="304"/>
      <c r="G178" s="301"/>
      <c r="H178" s="302"/>
      <c r="I178" s="303"/>
      <c r="J178" s="304"/>
      <c r="K178" s="301"/>
      <c r="L178" s="302"/>
      <c r="M178" s="303"/>
      <c r="N178" s="304"/>
      <c r="O178" s="305"/>
      <c r="P178" s="306"/>
      <c r="Q178" s="307"/>
      <c r="R178" s="308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</row>
    <row r="179" spans="2:32" ht="13.5">
      <c r="B179" s="99" t="s">
        <v>94</v>
      </c>
      <c r="C179" s="301"/>
      <c r="D179" s="302"/>
      <c r="E179" s="303"/>
      <c r="F179" s="304"/>
      <c r="G179" s="301"/>
      <c r="H179" s="302"/>
      <c r="I179" s="303"/>
      <c r="J179" s="304"/>
      <c r="K179" s="301"/>
      <c r="L179" s="302"/>
      <c r="M179" s="303"/>
      <c r="N179" s="304"/>
      <c r="O179" s="305"/>
      <c r="P179" s="306"/>
      <c r="Q179" s="307"/>
      <c r="R179" s="308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2:32" ht="13.5">
      <c r="B180" s="99" t="s">
        <v>95</v>
      </c>
      <c r="C180" s="301"/>
      <c r="D180" s="302"/>
      <c r="E180" s="303"/>
      <c r="F180" s="304"/>
      <c r="G180" s="301"/>
      <c r="H180" s="302"/>
      <c r="I180" s="303"/>
      <c r="J180" s="304"/>
      <c r="K180" s="301"/>
      <c r="L180" s="302"/>
      <c r="M180" s="303"/>
      <c r="N180" s="304"/>
      <c r="O180" s="305"/>
      <c r="P180" s="306"/>
      <c r="Q180" s="307"/>
      <c r="R180" s="308"/>
      <c r="T180" s="104"/>
      <c r="U180" s="104"/>
      <c r="V180" s="104"/>
      <c r="W180" s="104"/>
      <c r="X180" s="104"/>
      <c r="Y180" s="106"/>
      <c r="Z180" s="106"/>
      <c r="AA180" s="104"/>
      <c r="AB180" s="104"/>
      <c r="AC180" s="104"/>
      <c r="AD180" s="104"/>
      <c r="AE180" s="104"/>
      <c r="AF180" s="104"/>
    </row>
    <row r="181" spans="2:32" ht="13.5">
      <c r="B181" s="99" t="s">
        <v>96</v>
      </c>
      <c r="C181" s="301"/>
      <c r="D181" s="302"/>
      <c r="E181" s="303"/>
      <c r="F181" s="304"/>
      <c r="G181" s="301"/>
      <c r="H181" s="302"/>
      <c r="I181" s="303"/>
      <c r="J181" s="304"/>
      <c r="K181" s="301"/>
      <c r="L181" s="302"/>
      <c r="M181" s="303"/>
      <c r="N181" s="304"/>
      <c r="O181" s="305"/>
      <c r="P181" s="306"/>
      <c r="Q181" s="307"/>
      <c r="R181" s="308"/>
      <c r="T181" s="107"/>
      <c r="U181" s="7"/>
      <c r="V181" s="7"/>
      <c r="W181" s="7"/>
      <c r="X181" s="7"/>
      <c r="Y181" s="39"/>
      <c r="Z181" s="39"/>
      <c r="AA181" s="7"/>
      <c r="AB181" s="7"/>
      <c r="AC181" s="7"/>
      <c r="AD181" s="7"/>
      <c r="AE181" s="7"/>
      <c r="AF181" s="7"/>
    </row>
    <row r="182" spans="2:32" ht="13.5">
      <c r="B182" s="99" t="s">
        <v>97</v>
      </c>
      <c r="C182" s="301"/>
      <c r="D182" s="302"/>
      <c r="E182" s="303"/>
      <c r="F182" s="304"/>
      <c r="G182" s="301"/>
      <c r="H182" s="302"/>
      <c r="I182" s="303"/>
      <c r="J182" s="304"/>
      <c r="K182" s="301"/>
      <c r="L182" s="302"/>
      <c r="M182" s="303"/>
      <c r="N182" s="304"/>
      <c r="O182" s="305"/>
      <c r="P182" s="306"/>
      <c r="Q182" s="307"/>
      <c r="R182" s="308"/>
      <c r="T182" s="104"/>
      <c r="U182" s="105"/>
      <c r="V182" s="105"/>
      <c r="W182" s="105"/>
      <c r="X182" s="105"/>
      <c r="Y182" s="106"/>
      <c r="Z182" s="106"/>
      <c r="AA182" s="106"/>
      <c r="AB182" s="106"/>
      <c r="AC182" s="106"/>
      <c r="AD182" s="106"/>
      <c r="AE182" s="106"/>
      <c r="AF182" s="106"/>
    </row>
    <row r="183" spans="2:32" ht="13.5">
      <c r="B183" s="99" t="s">
        <v>98</v>
      </c>
      <c r="C183" s="301"/>
      <c r="D183" s="302"/>
      <c r="E183" s="303"/>
      <c r="F183" s="304"/>
      <c r="G183" s="301"/>
      <c r="H183" s="302"/>
      <c r="I183" s="303"/>
      <c r="J183" s="304"/>
      <c r="K183" s="301"/>
      <c r="L183" s="302"/>
      <c r="M183" s="303"/>
      <c r="N183" s="304"/>
      <c r="O183" s="305"/>
      <c r="P183" s="306"/>
      <c r="Q183" s="307"/>
      <c r="R183" s="308"/>
      <c r="T183" s="104"/>
      <c r="U183" s="105"/>
      <c r="V183" s="105"/>
      <c r="W183" s="105"/>
      <c r="X183" s="105"/>
      <c r="Y183" s="106"/>
      <c r="Z183" s="106"/>
      <c r="AA183" s="106"/>
      <c r="AB183" s="106"/>
      <c r="AC183" s="106"/>
      <c r="AD183" s="106"/>
      <c r="AE183" s="106"/>
      <c r="AF183" s="106"/>
    </row>
    <row r="184" spans="2:32" ht="13.5">
      <c r="B184" s="288" t="s">
        <v>99</v>
      </c>
      <c r="C184" s="309"/>
      <c r="D184" s="310"/>
      <c r="E184" s="311"/>
      <c r="F184" s="312"/>
      <c r="G184" s="309"/>
      <c r="H184" s="310"/>
      <c r="I184" s="311"/>
      <c r="J184" s="312"/>
      <c r="K184" s="309"/>
      <c r="L184" s="310"/>
      <c r="M184" s="311"/>
      <c r="N184" s="312"/>
      <c r="O184" s="313"/>
      <c r="P184" s="314"/>
      <c r="Q184" s="315"/>
      <c r="R184" s="316"/>
      <c r="T184" s="104"/>
      <c r="U184" s="105"/>
      <c r="V184" s="105"/>
      <c r="W184" s="105"/>
      <c r="X184" s="105"/>
      <c r="Y184" s="106"/>
      <c r="Z184" s="106"/>
      <c r="AA184" s="106"/>
      <c r="AB184" s="106"/>
      <c r="AC184" s="106"/>
      <c r="AD184" s="106"/>
      <c r="AE184" s="106"/>
      <c r="AF184" s="106"/>
    </row>
    <row r="185" spans="2:32" ht="13.5">
      <c r="B185" s="289" t="s">
        <v>100</v>
      </c>
      <c r="C185" s="317"/>
      <c r="D185" s="318"/>
      <c r="E185" s="319"/>
      <c r="F185" s="320"/>
      <c r="G185" s="317"/>
      <c r="H185" s="318"/>
      <c r="I185" s="319"/>
      <c r="J185" s="320"/>
      <c r="K185" s="317"/>
      <c r="L185" s="318"/>
      <c r="M185" s="319"/>
      <c r="N185" s="320"/>
      <c r="O185" s="321"/>
      <c r="P185" s="322"/>
      <c r="Q185" s="323"/>
      <c r="R185" s="324"/>
      <c r="T185" s="104"/>
      <c r="U185" s="105"/>
      <c r="V185" s="105"/>
      <c r="W185" s="105"/>
      <c r="X185" s="105"/>
      <c r="Y185" s="106"/>
      <c r="Z185" s="106"/>
      <c r="AA185" s="106"/>
      <c r="AB185" s="106"/>
      <c r="AC185" s="106"/>
      <c r="AD185" s="106"/>
      <c r="AE185" s="106"/>
      <c r="AF185" s="106"/>
    </row>
    <row r="186" spans="2:32" ht="13.5">
      <c r="B186" s="54" t="s">
        <v>101</v>
      </c>
      <c r="C186" s="325"/>
      <c r="D186" s="326"/>
      <c r="E186" s="327"/>
      <c r="F186" s="328"/>
      <c r="G186" s="325"/>
      <c r="H186" s="326"/>
      <c r="I186" s="327"/>
      <c r="J186" s="328"/>
      <c r="K186" s="325"/>
      <c r="L186" s="326"/>
      <c r="M186" s="327"/>
      <c r="N186" s="328"/>
      <c r="O186" s="329"/>
      <c r="P186" s="330"/>
      <c r="Q186" s="331"/>
      <c r="R186" s="332"/>
      <c r="T186" s="104"/>
      <c r="U186" s="105"/>
      <c r="V186" s="105"/>
      <c r="W186" s="105"/>
      <c r="X186" s="105"/>
      <c r="Y186" s="106"/>
      <c r="Z186" s="106"/>
      <c r="AA186" s="106"/>
      <c r="AB186" s="106"/>
      <c r="AC186" s="106"/>
      <c r="AD186" s="106"/>
      <c r="AE186" s="106"/>
      <c r="AF186" s="106"/>
    </row>
    <row r="187" spans="20:32" ht="13.5"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4.25">
      <c r="B188" s="40" t="str">
        <f>'審査確定状況'!AI6</f>
        <v>令和５年１月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104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93"/>
      <c r="D192" s="294"/>
      <c r="E192" s="295"/>
      <c r="F192" s="296"/>
      <c r="G192" s="293"/>
      <c r="H192" s="294"/>
      <c r="I192" s="295"/>
      <c r="J192" s="296"/>
      <c r="K192" s="293"/>
      <c r="L192" s="294"/>
      <c r="M192" s="295"/>
      <c r="N192" s="296"/>
      <c r="O192" s="297"/>
      <c r="P192" s="298"/>
      <c r="Q192" s="299"/>
      <c r="R192" s="300"/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301"/>
      <c r="D193" s="302"/>
      <c r="E193" s="303"/>
      <c r="F193" s="304"/>
      <c r="G193" s="301"/>
      <c r="H193" s="302"/>
      <c r="I193" s="303"/>
      <c r="J193" s="304"/>
      <c r="K193" s="301"/>
      <c r="L193" s="302"/>
      <c r="M193" s="303"/>
      <c r="N193" s="304"/>
      <c r="O193" s="305"/>
      <c r="P193" s="306"/>
      <c r="Q193" s="307"/>
      <c r="R193" s="308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</row>
    <row r="194" spans="2:32" ht="13.5">
      <c r="B194" s="99" t="s">
        <v>94</v>
      </c>
      <c r="C194" s="301"/>
      <c r="D194" s="302"/>
      <c r="E194" s="303"/>
      <c r="F194" s="304"/>
      <c r="G194" s="301"/>
      <c r="H194" s="302"/>
      <c r="I194" s="303"/>
      <c r="J194" s="304"/>
      <c r="K194" s="301"/>
      <c r="L194" s="302"/>
      <c r="M194" s="303"/>
      <c r="N194" s="304"/>
      <c r="O194" s="305"/>
      <c r="P194" s="306"/>
      <c r="Q194" s="307"/>
      <c r="R194" s="308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</row>
    <row r="195" spans="2:32" ht="13.5">
      <c r="B195" s="99" t="s">
        <v>95</v>
      </c>
      <c r="C195" s="301"/>
      <c r="D195" s="302"/>
      <c r="E195" s="303"/>
      <c r="F195" s="304"/>
      <c r="G195" s="301"/>
      <c r="H195" s="302"/>
      <c r="I195" s="303"/>
      <c r="J195" s="304"/>
      <c r="K195" s="301"/>
      <c r="L195" s="302"/>
      <c r="M195" s="303"/>
      <c r="N195" s="304"/>
      <c r="O195" s="305"/>
      <c r="P195" s="306"/>
      <c r="Q195" s="307"/>
      <c r="R195" s="308"/>
      <c r="T195" s="104"/>
      <c r="U195" s="104"/>
      <c r="V195" s="104"/>
      <c r="W195" s="104"/>
      <c r="X195" s="104"/>
      <c r="Y195" s="106"/>
      <c r="Z195" s="106"/>
      <c r="AA195" s="104"/>
      <c r="AB195" s="104"/>
      <c r="AC195" s="104"/>
      <c r="AD195" s="104"/>
      <c r="AE195" s="104"/>
      <c r="AF195" s="104"/>
    </row>
    <row r="196" spans="2:32" ht="13.5">
      <c r="B196" s="99" t="s">
        <v>96</v>
      </c>
      <c r="C196" s="301"/>
      <c r="D196" s="302"/>
      <c r="E196" s="303"/>
      <c r="F196" s="304"/>
      <c r="G196" s="301"/>
      <c r="H196" s="302"/>
      <c r="I196" s="303"/>
      <c r="J196" s="304"/>
      <c r="K196" s="301"/>
      <c r="L196" s="302"/>
      <c r="M196" s="303"/>
      <c r="N196" s="304"/>
      <c r="O196" s="305"/>
      <c r="P196" s="306"/>
      <c r="Q196" s="307"/>
      <c r="R196" s="308"/>
      <c r="T196" s="107"/>
      <c r="U196" s="7"/>
      <c r="V196" s="7"/>
      <c r="W196" s="7"/>
      <c r="X196" s="7"/>
      <c r="Y196" s="39"/>
      <c r="Z196" s="39"/>
      <c r="AA196" s="7"/>
      <c r="AB196" s="7"/>
      <c r="AC196" s="7"/>
      <c r="AD196" s="7"/>
      <c r="AE196" s="7"/>
      <c r="AF196" s="7"/>
    </row>
    <row r="197" spans="2:32" ht="13.5">
      <c r="B197" s="99" t="s">
        <v>97</v>
      </c>
      <c r="C197" s="301"/>
      <c r="D197" s="302"/>
      <c r="E197" s="303"/>
      <c r="F197" s="304"/>
      <c r="G197" s="301"/>
      <c r="H197" s="302"/>
      <c r="I197" s="303"/>
      <c r="J197" s="304"/>
      <c r="K197" s="301"/>
      <c r="L197" s="302"/>
      <c r="M197" s="303"/>
      <c r="N197" s="304"/>
      <c r="O197" s="305"/>
      <c r="P197" s="306"/>
      <c r="Q197" s="307"/>
      <c r="R197" s="308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3.5">
      <c r="B198" s="99" t="s">
        <v>98</v>
      </c>
      <c r="C198" s="301"/>
      <c r="D198" s="302"/>
      <c r="E198" s="303"/>
      <c r="F198" s="304"/>
      <c r="G198" s="301"/>
      <c r="H198" s="302"/>
      <c r="I198" s="303"/>
      <c r="J198" s="304"/>
      <c r="K198" s="301"/>
      <c r="L198" s="302"/>
      <c r="M198" s="303"/>
      <c r="N198" s="304"/>
      <c r="O198" s="305"/>
      <c r="P198" s="306"/>
      <c r="Q198" s="307"/>
      <c r="R198" s="308"/>
      <c r="T198" s="104"/>
      <c r="U198" s="105"/>
      <c r="V198" s="105"/>
      <c r="W198" s="105"/>
      <c r="X198" s="105"/>
      <c r="Y198" s="106"/>
      <c r="Z198" s="106"/>
      <c r="AA198" s="106"/>
      <c r="AB198" s="106"/>
      <c r="AC198" s="106"/>
      <c r="AD198" s="106"/>
      <c r="AE198" s="106"/>
      <c r="AF198" s="106"/>
    </row>
    <row r="199" spans="2:32" ht="13.5">
      <c r="B199" s="288" t="s">
        <v>99</v>
      </c>
      <c r="C199" s="309"/>
      <c r="D199" s="310"/>
      <c r="E199" s="311"/>
      <c r="F199" s="312"/>
      <c r="G199" s="309"/>
      <c r="H199" s="310"/>
      <c r="I199" s="311"/>
      <c r="J199" s="312"/>
      <c r="K199" s="309"/>
      <c r="L199" s="310"/>
      <c r="M199" s="311"/>
      <c r="N199" s="312"/>
      <c r="O199" s="313"/>
      <c r="P199" s="314"/>
      <c r="Q199" s="315"/>
      <c r="R199" s="316"/>
      <c r="T199" s="104"/>
      <c r="U199" s="105"/>
      <c r="V199" s="105"/>
      <c r="W199" s="105"/>
      <c r="X199" s="105"/>
      <c r="Y199" s="106"/>
      <c r="Z199" s="106"/>
      <c r="AA199" s="106"/>
      <c r="AB199" s="106"/>
      <c r="AC199" s="106"/>
      <c r="AD199" s="106"/>
      <c r="AE199" s="106"/>
      <c r="AF199" s="106"/>
    </row>
    <row r="200" spans="2:32" ht="13.5">
      <c r="B200" s="289" t="s">
        <v>100</v>
      </c>
      <c r="C200" s="317"/>
      <c r="D200" s="318"/>
      <c r="E200" s="319"/>
      <c r="F200" s="320"/>
      <c r="G200" s="317"/>
      <c r="H200" s="318"/>
      <c r="I200" s="319"/>
      <c r="J200" s="320"/>
      <c r="K200" s="317"/>
      <c r="L200" s="318"/>
      <c r="M200" s="319"/>
      <c r="N200" s="320"/>
      <c r="O200" s="321"/>
      <c r="P200" s="322"/>
      <c r="Q200" s="323"/>
      <c r="R200" s="324"/>
      <c r="T200" s="104"/>
      <c r="U200" s="105"/>
      <c r="V200" s="105"/>
      <c r="W200" s="105"/>
      <c r="X200" s="105"/>
      <c r="Y200" s="106"/>
      <c r="Z200" s="106"/>
      <c r="AA200" s="106"/>
      <c r="AB200" s="106"/>
      <c r="AC200" s="106"/>
      <c r="AD200" s="106"/>
      <c r="AE200" s="106"/>
      <c r="AF200" s="106"/>
    </row>
    <row r="201" spans="2:32" ht="13.5">
      <c r="B201" s="54" t="s">
        <v>101</v>
      </c>
      <c r="C201" s="325"/>
      <c r="D201" s="326"/>
      <c r="E201" s="327"/>
      <c r="F201" s="328"/>
      <c r="G201" s="325"/>
      <c r="H201" s="326"/>
      <c r="I201" s="327"/>
      <c r="J201" s="328"/>
      <c r="K201" s="325"/>
      <c r="L201" s="326"/>
      <c r="M201" s="327"/>
      <c r="N201" s="328"/>
      <c r="O201" s="329"/>
      <c r="P201" s="330"/>
      <c r="Q201" s="331"/>
      <c r="R201" s="332"/>
      <c r="T201" s="104"/>
      <c r="U201" s="105"/>
      <c r="V201" s="105"/>
      <c r="W201" s="105"/>
      <c r="X201" s="105"/>
      <c r="Y201" s="106"/>
      <c r="Z201" s="106"/>
      <c r="AA201" s="106"/>
      <c r="AB201" s="106"/>
      <c r="AC201" s="106"/>
      <c r="AD201" s="106"/>
      <c r="AE201" s="106"/>
      <c r="AF201" s="106"/>
    </row>
    <row r="202" spans="20:32" ht="13.5"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4.25">
      <c r="B203" s="40" t="str">
        <f>'審査確定状況'!AL6</f>
        <v>令和５年２月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104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93"/>
      <c r="D207" s="294"/>
      <c r="E207" s="295"/>
      <c r="F207" s="296"/>
      <c r="G207" s="293"/>
      <c r="H207" s="294"/>
      <c r="I207" s="295"/>
      <c r="J207" s="296"/>
      <c r="K207" s="293"/>
      <c r="L207" s="294"/>
      <c r="M207" s="295"/>
      <c r="N207" s="296"/>
      <c r="O207" s="297"/>
      <c r="P207" s="298"/>
      <c r="Q207" s="299"/>
      <c r="R207" s="300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301"/>
      <c r="D208" s="302"/>
      <c r="E208" s="303"/>
      <c r="F208" s="304"/>
      <c r="G208" s="301"/>
      <c r="H208" s="302"/>
      <c r="I208" s="303"/>
      <c r="J208" s="304"/>
      <c r="K208" s="301"/>
      <c r="L208" s="302"/>
      <c r="M208" s="303"/>
      <c r="N208" s="304"/>
      <c r="O208" s="305"/>
      <c r="P208" s="306"/>
      <c r="Q208" s="307"/>
      <c r="R208" s="308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</row>
    <row r="209" spans="2:32" ht="13.5">
      <c r="B209" s="99" t="s">
        <v>94</v>
      </c>
      <c r="C209" s="301"/>
      <c r="D209" s="302"/>
      <c r="E209" s="303"/>
      <c r="F209" s="304"/>
      <c r="G209" s="301"/>
      <c r="H209" s="302"/>
      <c r="I209" s="303"/>
      <c r="J209" s="304"/>
      <c r="K209" s="301"/>
      <c r="L209" s="302"/>
      <c r="M209" s="303"/>
      <c r="N209" s="304"/>
      <c r="O209" s="305"/>
      <c r="P209" s="306"/>
      <c r="Q209" s="307"/>
      <c r="R209" s="308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</row>
    <row r="210" spans="2:32" ht="13.5">
      <c r="B210" s="99" t="s">
        <v>95</v>
      </c>
      <c r="C210" s="301"/>
      <c r="D210" s="302"/>
      <c r="E210" s="303"/>
      <c r="F210" s="304"/>
      <c r="G210" s="301"/>
      <c r="H210" s="302"/>
      <c r="I210" s="303"/>
      <c r="J210" s="304"/>
      <c r="K210" s="301"/>
      <c r="L210" s="302"/>
      <c r="M210" s="303"/>
      <c r="N210" s="304"/>
      <c r="O210" s="305"/>
      <c r="P210" s="306"/>
      <c r="Q210" s="307"/>
      <c r="R210" s="308"/>
      <c r="T210" s="104"/>
      <c r="U210" s="104"/>
      <c r="V210" s="104"/>
      <c r="W210" s="104"/>
      <c r="X210" s="104"/>
      <c r="Y210" s="106"/>
      <c r="Z210" s="106"/>
      <c r="AA210" s="104"/>
      <c r="AB210" s="104"/>
      <c r="AC210" s="104"/>
      <c r="AD210" s="104"/>
      <c r="AE210" s="104"/>
      <c r="AF210" s="104"/>
    </row>
    <row r="211" spans="2:32" ht="13.5">
      <c r="B211" s="99" t="s">
        <v>96</v>
      </c>
      <c r="C211" s="301"/>
      <c r="D211" s="302"/>
      <c r="E211" s="303"/>
      <c r="F211" s="304"/>
      <c r="G211" s="301"/>
      <c r="H211" s="302"/>
      <c r="I211" s="303"/>
      <c r="J211" s="304"/>
      <c r="K211" s="301"/>
      <c r="L211" s="302"/>
      <c r="M211" s="303"/>
      <c r="N211" s="304"/>
      <c r="O211" s="305"/>
      <c r="P211" s="306"/>
      <c r="Q211" s="307"/>
      <c r="R211" s="308"/>
      <c r="T211" s="107"/>
      <c r="U211" s="7"/>
      <c r="V211" s="7"/>
      <c r="W211" s="7"/>
      <c r="X211" s="7"/>
      <c r="Y211" s="39"/>
      <c r="Z211" s="39"/>
      <c r="AA211" s="7"/>
      <c r="AB211" s="7"/>
      <c r="AC211" s="7"/>
      <c r="AD211" s="7"/>
      <c r="AE211" s="7"/>
      <c r="AF211" s="7"/>
    </row>
    <row r="212" spans="2:32" ht="13.5">
      <c r="B212" s="99" t="s">
        <v>97</v>
      </c>
      <c r="C212" s="301"/>
      <c r="D212" s="302"/>
      <c r="E212" s="303"/>
      <c r="F212" s="304"/>
      <c r="G212" s="301"/>
      <c r="H212" s="302"/>
      <c r="I212" s="303"/>
      <c r="J212" s="304"/>
      <c r="K212" s="301"/>
      <c r="L212" s="302"/>
      <c r="M212" s="303"/>
      <c r="N212" s="304"/>
      <c r="O212" s="305"/>
      <c r="P212" s="306"/>
      <c r="Q212" s="307"/>
      <c r="R212" s="308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3.5">
      <c r="B213" s="99" t="s">
        <v>98</v>
      </c>
      <c r="C213" s="301"/>
      <c r="D213" s="302"/>
      <c r="E213" s="303"/>
      <c r="F213" s="304"/>
      <c r="G213" s="301"/>
      <c r="H213" s="302"/>
      <c r="I213" s="303"/>
      <c r="J213" s="304"/>
      <c r="K213" s="301"/>
      <c r="L213" s="302"/>
      <c r="M213" s="303"/>
      <c r="N213" s="304"/>
      <c r="O213" s="305"/>
      <c r="P213" s="306"/>
      <c r="Q213" s="307"/>
      <c r="R213" s="308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309"/>
      <c r="D214" s="310"/>
      <c r="E214" s="311"/>
      <c r="F214" s="312"/>
      <c r="G214" s="309"/>
      <c r="H214" s="310"/>
      <c r="I214" s="311"/>
      <c r="J214" s="312"/>
      <c r="K214" s="309"/>
      <c r="L214" s="310"/>
      <c r="M214" s="311"/>
      <c r="N214" s="312"/>
      <c r="O214" s="313"/>
      <c r="P214" s="314"/>
      <c r="Q214" s="315"/>
      <c r="R214" s="316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4.25" customHeight="1">
      <c r="B215" s="289" t="s">
        <v>100</v>
      </c>
      <c r="C215" s="317"/>
      <c r="D215" s="318"/>
      <c r="E215" s="319"/>
      <c r="F215" s="320"/>
      <c r="G215" s="317"/>
      <c r="H215" s="318"/>
      <c r="I215" s="319"/>
      <c r="J215" s="320"/>
      <c r="K215" s="317"/>
      <c r="L215" s="318"/>
      <c r="M215" s="319"/>
      <c r="N215" s="320"/>
      <c r="O215" s="321"/>
      <c r="P215" s="322"/>
      <c r="Q215" s="323"/>
      <c r="R215" s="324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32" ht="13.5">
      <c r="B216" s="54" t="s">
        <v>101</v>
      </c>
      <c r="C216" s="325"/>
      <c r="D216" s="326"/>
      <c r="E216" s="327"/>
      <c r="F216" s="328"/>
      <c r="G216" s="325"/>
      <c r="H216" s="326"/>
      <c r="I216" s="327"/>
      <c r="J216" s="328"/>
      <c r="K216" s="325"/>
      <c r="L216" s="326"/>
      <c r="M216" s="327"/>
      <c r="N216" s="328"/>
      <c r="O216" s="329"/>
      <c r="P216" s="330"/>
      <c r="Q216" s="331"/>
      <c r="R216" s="332"/>
      <c r="T216" s="104"/>
      <c r="U216" s="105"/>
      <c r="V216" s="105"/>
      <c r="W216" s="105"/>
      <c r="X216" s="105"/>
      <c r="Y216" s="106"/>
      <c r="Z216" s="106"/>
      <c r="AA216" s="106"/>
      <c r="AB216" s="106"/>
      <c r="AC216" s="106"/>
      <c r="AD216" s="106"/>
      <c r="AE216" s="106"/>
      <c r="AF216" s="106"/>
    </row>
    <row r="218" spans="2:22" ht="13.5">
      <c r="B218" s="384" t="s">
        <v>58</v>
      </c>
      <c r="C218" s="385"/>
      <c r="D218" s="385"/>
      <c r="T218" s="384" t="s">
        <v>58</v>
      </c>
      <c r="U218" s="385"/>
      <c r="V218" s="385"/>
    </row>
    <row r="219" spans="2:22" ht="13.5">
      <c r="B219" s="384"/>
      <c r="C219" s="385"/>
      <c r="D219" s="385"/>
      <c r="T219" s="384"/>
      <c r="U219" s="385"/>
      <c r="V219" s="385"/>
    </row>
  </sheetData>
  <sheetProtection/>
  <mergeCells count="52">
    <mergeCell ref="C55:F55"/>
    <mergeCell ref="G55:J55"/>
    <mergeCell ref="K55:N55"/>
    <mergeCell ref="O55:R55"/>
    <mergeCell ref="AH4:AJ5"/>
    <mergeCell ref="T218:V219"/>
    <mergeCell ref="C40:F40"/>
    <mergeCell ref="G40:J40"/>
    <mergeCell ref="K40:N40"/>
    <mergeCell ref="O40:R40"/>
    <mergeCell ref="C205:F205"/>
    <mergeCell ref="G205:J205"/>
    <mergeCell ref="K205:N205"/>
    <mergeCell ref="O205:R205"/>
    <mergeCell ref="C190:F190"/>
    <mergeCell ref="G190:J190"/>
    <mergeCell ref="K190:N190"/>
    <mergeCell ref="O190:R190"/>
    <mergeCell ref="C175:F175"/>
    <mergeCell ref="G175:J175"/>
    <mergeCell ref="K175:N175"/>
    <mergeCell ref="O175:R175"/>
    <mergeCell ref="C160:F160"/>
    <mergeCell ref="G160:J160"/>
    <mergeCell ref="K160:N160"/>
    <mergeCell ref="O160:R160"/>
    <mergeCell ref="C145:F145"/>
    <mergeCell ref="G145:J145"/>
    <mergeCell ref="K145:N145"/>
    <mergeCell ref="O145:R145"/>
    <mergeCell ref="K100:N100"/>
    <mergeCell ref="O100:R100"/>
    <mergeCell ref="K115:N115"/>
    <mergeCell ref="O115:R115"/>
    <mergeCell ref="C130:F130"/>
    <mergeCell ref="G130:J130"/>
    <mergeCell ref="K130:N130"/>
    <mergeCell ref="O130:R130"/>
    <mergeCell ref="K70:N70"/>
    <mergeCell ref="O70:R70"/>
    <mergeCell ref="K85:N85"/>
    <mergeCell ref="O85:R85"/>
    <mergeCell ref="B2:C3"/>
    <mergeCell ref="B218:D219"/>
    <mergeCell ref="C85:F85"/>
    <mergeCell ref="G85:J85"/>
    <mergeCell ref="C115:F115"/>
    <mergeCell ref="G115:J115"/>
    <mergeCell ref="C100:F100"/>
    <mergeCell ref="G100:J100"/>
    <mergeCell ref="C70:F70"/>
    <mergeCell ref="G70:J70"/>
  </mergeCells>
  <hyperlinks>
    <hyperlink ref="B2:B3" location="目次!A1" display="もどる"/>
    <hyperlink ref="B218:B219" location="目次!A1" display="もどる"/>
    <hyperlink ref="B218:D219" location="受診率!A1" display="この表の頭にもどる"/>
    <hyperlink ref="AH4:AH5" location="目次!A1" display="もどる"/>
    <hyperlink ref="AH4:AJ5" location="受診率!A1" display="この表の頭にもどる"/>
    <hyperlink ref="T218:T219" location="目次!A1" display="もどる"/>
    <hyperlink ref="T218:V219" location="受診率!A1" display="この表の頭にもどる"/>
  </hyperlinks>
  <printOptions/>
  <pageMargins left="0.787" right="0.787" top="0.984" bottom="0.984" header="0.512" footer="0.512"/>
  <pageSetup horizontalDpi="600" verticalDpi="600" orientation="landscape" paperSize="9" scale="71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2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8.3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0:37" ht="17.25">
      <c r="T4" s="9" t="s">
        <v>49</v>
      </c>
      <c r="AH4" s="384"/>
      <c r="AI4" s="385"/>
      <c r="AJ4" s="385"/>
      <c r="AK4" s="386"/>
    </row>
    <row r="5" ht="13.5">
      <c r="T5" s="108"/>
    </row>
    <row r="6" spans="20:32" ht="13.5">
      <c r="T6" s="109" t="s">
        <v>11</v>
      </c>
      <c r="U6" s="18" t="s">
        <v>65</v>
      </c>
      <c r="V6" s="18" t="s">
        <v>38</v>
      </c>
      <c r="W6" s="18" t="s">
        <v>39</v>
      </c>
      <c r="X6" s="18" t="s">
        <v>40</v>
      </c>
      <c r="Y6" s="18" t="s">
        <v>41</v>
      </c>
      <c r="Z6" s="18" t="s">
        <v>42</v>
      </c>
      <c r="AA6" s="18" t="s">
        <v>43</v>
      </c>
      <c r="AB6" s="18" t="s">
        <v>44</v>
      </c>
      <c r="AC6" s="18" t="s">
        <v>45</v>
      </c>
      <c r="AD6" s="18" t="s">
        <v>46</v>
      </c>
      <c r="AE6" s="18" t="s">
        <v>47</v>
      </c>
      <c r="AF6" s="18" t="s">
        <v>48</v>
      </c>
    </row>
    <row r="7" spans="20:32" ht="13.5">
      <c r="T7" s="98" t="s">
        <v>28</v>
      </c>
      <c r="U7" s="197">
        <f>O42</f>
        <v>1.872033143609401</v>
      </c>
      <c r="V7" s="197">
        <f>O57</f>
        <v>1.8373475009838647</v>
      </c>
      <c r="W7" s="197">
        <f>O72</f>
        <v>1.8505355603890508</v>
      </c>
      <c r="X7" s="197">
        <f>O87</f>
        <v>1.8452870708168387</v>
      </c>
      <c r="Y7" s="197">
        <f>O102</f>
        <v>0</v>
      </c>
      <c r="Z7" s="197">
        <f>O117</f>
        <v>0</v>
      </c>
      <c r="AA7" s="197">
        <f>O132</f>
        <v>0</v>
      </c>
      <c r="AB7" s="197">
        <f>O147</f>
        <v>0</v>
      </c>
      <c r="AC7" s="197">
        <f>O162</f>
        <v>0</v>
      </c>
      <c r="AD7" s="197">
        <f aca="true" t="shared" si="0" ref="AD7:AD16">O177</f>
        <v>0</v>
      </c>
      <c r="AE7" s="223">
        <f>O192</f>
        <v>0</v>
      </c>
      <c r="AF7" s="223">
        <f>O207</f>
        <v>0</v>
      </c>
    </row>
    <row r="8" spans="20:32" ht="13.5">
      <c r="T8" s="99" t="s">
        <v>93</v>
      </c>
      <c r="U8" s="197">
        <f aca="true" t="shared" si="1" ref="U8:U16">O43</f>
        <v>1.9077545221050332</v>
      </c>
      <c r="V8" s="197">
        <f aca="true" t="shared" si="2" ref="V8:V16">O58</f>
        <v>1.8602414904660438</v>
      </c>
      <c r="W8" s="197">
        <f aca="true" t="shared" si="3" ref="W8:W16">O73</f>
        <v>1.8833034111310591</v>
      </c>
      <c r="X8" s="197">
        <f aca="true" t="shared" si="4" ref="X8:X16">O88</f>
        <v>1.8862697582199703</v>
      </c>
      <c r="Y8" s="197">
        <f aca="true" t="shared" si="5" ref="Y8:Y16">O103</f>
        <v>0</v>
      </c>
      <c r="Z8" s="197">
        <f aca="true" t="shared" si="6" ref="Z8:Z16">O118</f>
        <v>0</v>
      </c>
      <c r="AA8" s="197">
        <f aca="true" t="shared" si="7" ref="AA8:AA16">O133</f>
        <v>0</v>
      </c>
      <c r="AB8" s="197">
        <f aca="true" t="shared" si="8" ref="AB8:AB16">O148</f>
        <v>0</v>
      </c>
      <c r="AC8" s="197">
        <f aca="true" t="shared" si="9" ref="AC8:AC16">O163</f>
        <v>0</v>
      </c>
      <c r="AD8" s="197">
        <f t="shared" si="0"/>
        <v>0</v>
      </c>
      <c r="AE8" s="223">
        <f aca="true" t="shared" si="10" ref="AE8:AE16">O193</f>
        <v>0</v>
      </c>
      <c r="AF8" s="223">
        <f aca="true" t="shared" si="11" ref="AF8:AF16">O208</f>
        <v>0</v>
      </c>
    </row>
    <row r="9" spans="20:32" ht="13.5">
      <c r="T9" s="99" t="s">
        <v>94</v>
      </c>
      <c r="U9" s="197">
        <f t="shared" si="1"/>
        <v>1.9781615033011681</v>
      </c>
      <c r="V9" s="197">
        <f t="shared" si="2"/>
        <v>1.930368149258704</v>
      </c>
      <c r="W9" s="197">
        <f t="shared" si="3"/>
        <v>1.9516304347826088</v>
      </c>
      <c r="X9" s="197">
        <f t="shared" si="4"/>
        <v>1.9067964368195316</v>
      </c>
      <c r="Y9" s="197">
        <f t="shared" si="5"/>
        <v>0</v>
      </c>
      <c r="Z9" s="197">
        <f t="shared" si="6"/>
        <v>0</v>
      </c>
      <c r="AA9" s="197">
        <f t="shared" si="7"/>
        <v>0</v>
      </c>
      <c r="AB9" s="197">
        <f t="shared" si="8"/>
        <v>0</v>
      </c>
      <c r="AC9" s="197">
        <f t="shared" si="9"/>
        <v>0</v>
      </c>
      <c r="AD9" s="197">
        <f t="shared" si="0"/>
        <v>0</v>
      </c>
      <c r="AE9" s="223">
        <f t="shared" si="10"/>
        <v>0</v>
      </c>
      <c r="AF9" s="223">
        <f t="shared" si="11"/>
        <v>0</v>
      </c>
    </row>
    <row r="10" spans="20:32" ht="13.5">
      <c r="T10" s="99" t="s">
        <v>95</v>
      </c>
      <c r="U10" s="197">
        <f t="shared" si="1"/>
        <v>1.895636014866323</v>
      </c>
      <c r="V10" s="197">
        <f t="shared" si="2"/>
        <v>1.8686189399034052</v>
      </c>
      <c r="W10" s="197">
        <f t="shared" si="3"/>
        <v>1.8643862666411872</v>
      </c>
      <c r="X10" s="197">
        <f t="shared" si="4"/>
        <v>1.8782466549615549</v>
      </c>
      <c r="Y10" s="197">
        <f t="shared" si="5"/>
        <v>0</v>
      </c>
      <c r="Z10" s="197">
        <f t="shared" si="6"/>
        <v>0</v>
      </c>
      <c r="AA10" s="197">
        <f t="shared" si="7"/>
        <v>0</v>
      </c>
      <c r="AB10" s="197">
        <f t="shared" si="8"/>
        <v>0</v>
      </c>
      <c r="AC10" s="197">
        <f t="shared" si="9"/>
        <v>0</v>
      </c>
      <c r="AD10" s="197">
        <f t="shared" si="0"/>
        <v>0</v>
      </c>
      <c r="AE10" s="223">
        <f t="shared" si="10"/>
        <v>0</v>
      </c>
      <c r="AF10" s="223">
        <f t="shared" si="11"/>
        <v>0</v>
      </c>
    </row>
    <row r="11" spans="20:32" ht="13.5">
      <c r="T11" s="99" t="s">
        <v>96</v>
      </c>
      <c r="U11" s="197">
        <f t="shared" si="1"/>
        <v>1.9685189718482252</v>
      </c>
      <c r="V11" s="197">
        <f t="shared" si="2"/>
        <v>1.931048226385014</v>
      </c>
      <c r="W11" s="197">
        <f t="shared" si="3"/>
        <v>1.9379734096085597</v>
      </c>
      <c r="X11" s="197">
        <f t="shared" si="4"/>
        <v>1.9375524096088392</v>
      </c>
      <c r="Y11" s="197">
        <f t="shared" si="5"/>
        <v>0</v>
      </c>
      <c r="Z11" s="197">
        <f t="shared" si="6"/>
        <v>0</v>
      </c>
      <c r="AA11" s="197">
        <f t="shared" si="7"/>
        <v>0</v>
      </c>
      <c r="AB11" s="197">
        <f t="shared" si="8"/>
        <v>0</v>
      </c>
      <c r="AC11" s="197">
        <f t="shared" si="9"/>
        <v>0</v>
      </c>
      <c r="AD11" s="197">
        <f t="shared" si="0"/>
        <v>0</v>
      </c>
      <c r="AE11" s="223">
        <f t="shared" si="10"/>
        <v>0</v>
      </c>
      <c r="AF11" s="223">
        <f t="shared" si="11"/>
        <v>0</v>
      </c>
    </row>
    <row r="12" spans="20:32" ht="13.5">
      <c r="T12" s="99" t="s">
        <v>97</v>
      </c>
      <c r="U12" s="197">
        <f t="shared" si="1"/>
        <v>1.7996511627906977</v>
      </c>
      <c r="V12" s="197">
        <f t="shared" si="2"/>
        <v>1.758325779371773</v>
      </c>
      <c r="W12" s="197">
        <f t="shared" si="3"/>
        <v>1.7500519253935944</v>
      </c>
      <c r="X12" s="197">
        <f t="shared" si="4"/>
        <v>1.7555650352904677</v>
      </c>
      <c r="Y12" s="197">
        <f t="shared" si="5"/>
        <v>0</v>
      </c>
      <c r="Z12" s="197">
        <f t="shared" si="6"/>
        <v>0</v>
      </c>
      <c r="AA12" s="197">
        <f t="shared" si="7"/>
        <v>0</v>
      </c>
      <c r="AB12" s="197">
        <f t="shared" si="8"/>
        <v>0</v>
      </c>
      <c r="AC12" s="197">
        <f t="shared" si="9"/>
        <v>0</v>
      </c>
      <c r="AD12" s="197">
        <f t="shared" si="0"/>
        <v>0</v>
      </c>
      <c r="AE12" s="223">
        <f t="shared" si="10"/>
        <v>0</v>
      </c>
      <c r="AF12" s="223">
        <f t="shared" si="11"/>
        <v>0</v>
      </c>
    </row>
    <row r="13" spans="20:32" ht="13.5">
      <c r="T13" s="99" t="s">
        <v>98</v>
      </c>
      <c r="U13" s="197">
        <f t="shared" si="1"/>
        <v>1.7786026200873362</v>
      </c>
      <c r="V13" s="197">
        <f t="shared" si="2"/>
        <v>1.778596163359534</v>
      </c>
      <c r="W13" s="197">
        <f t="shared" si="3"/>
        <v>1.7911040972587526</v>
      </c>
      <c r="X13" s="197">
        <f t="shared" si="4"/>
        <v>1.784503631961259</v>
      </c>
      <c r="Y13" s="197">
        <f t="shared" si="5"/>
        <v>0</v>
      </c>
      <c r="Z13" s="197">
        <f t="shared" si="6"/>
        <v>0</v>
      </c>
      <c r="AA13" s="197">
        <f t="shared" si="7"/>
        <v>0</v>
      </c>
      <c r="AB13" s="197">
        <f t="shared" si="8"/>
        <v>0</v>
      </c>
      <c r="AC13" s="197">
        <f t="shared" si="9"/>
        <v>0</v>
      </c>
      <c r="AD13" s="197">
        <f t="shared" si="0"/>
        <v>0</v>
      </c>
      <c r="AE13" s="223">
        <f t="shared" si="10"/>
        <v>0</v>
      </c>
      <c r="AF13" s="223">
        <f t="shared" si="11"/>
        <v>0</v>
      </c>
    </row>
    <row r="14" spans="20:32" ht="13.5">
      <c r="T14" s="55" t="s">
        <v>99</v>
      </c>
      <c r="U14" s="197">
        <f t="shared" si="1"/>
        <v>1.8785557986870898</v>
      </c>
      <c r="V14" s="197">
        <f t="shared" si="2"/>
        <v>1.862785329571685</v>
      </c>
      <c r="W14" s="197">
        <f t="shared" si="3"/>
        <v>1.8583340969485935</v>
      </c>
      <c r="X14" s="197">
        <f t="shared" si="4"/>
        <v>1.8579065356095879</v>
      </c>
      <c r="Y14" s="197">
        <f t="shared" si="5"/>
        <v>0</v>
      </c>
      <c r="Z14" s="197">
        <f t="shared" si="6"/>
        <v>0</v>
      </c>
      <c r="AA14" s="197">
        <f t="shared" si="7"/>
        <v>0</v>
      </c>
      <c r="AB14" s="197">
        <f t="shared" si="8"/>
        <v>0</v>
      </c>
      <c r="AC14" s="197">
        <f t="shared" si="9"/>
        <v>0</v>
      </c>
      <c r="AD14" s="197">
        <f t="shared" si="0"/>
        <v>0</v>
      </c>
      <c r="AE14" s="223">
        <f t="shared" si="10"/>
        <v>0</v>
      </c>
      <c r="AF14" s="223">
        <f t="shared" si="11"/>
        <v>0</v>
      </c>
    </row>
    <row r="15" spans="20:32" ht="13.5">
      <c r="T15" s="54" t="s">
        <v>100</v>
      </c>
      <c r="U15" s="197">
        <f t="shared" si="1"/>
        <v>1.4365284974093264</v>
      </c>
      <c r="V15" s="197">
        <f t="shared" si="2"/>
        <v>1.448119619392841</v>
      </c>
      <c r="W15" s="197">
        <f t="shared" si="3"/>
        <v>1.4459586466165413</v>
      </c>
      <c r="X15" s="197">
        <f t="shared" si="4"/>
        <v>1.5065160729800173</v>
      </c>
      <c r="Y15" s="197">
        <f t="shared" si="5"/>
        <v>0</v>
      </c>
      <c r="Z15" s="197">
        <f t="shared" si="6"/>
        <v>0</v>
      </c>
      <c r="AA15" s="197">
        <f t="shared" si="7"/>
        <v>0</v>
      </c>
      <c r="AB15" s="197">
        <f t="shared" si="8"/>
        <v>0</v>
      </c>
      <c r="AC15" s="197">
        <f t="shared" si="9"/>
        <v>0</v>
      </c>
      <c r="AD15" s="197">
        <f t="shared" si="0"/>
        <v>0</v>
      </c>
      <c r="AE15" s="223">
        <f t="shared" si="10"/>
        <v>0</v>
      </c>
      <c r="AF15" s="223">
        <f t="shared" si="11"/>
        <v>0</v>
      </c>
    </row>
    <row r="16" spans="20:32" ht="13.5">
      <c r="T16" s="54" t="s">
        <v>101</v>
      </c>
      <c r="U16" s="197">
        <f t="shared" si="1"/>
        <v>1.867643776127278</v>
      </c>
      <c r="V16" s="197">
        <f t="shared" si="2"/>
        <v>1.8359811762285596</v>
      </c>
      <c r="W16" s="197">
        <f t="shared" si="3"/>
        <v>1.8438131340560033</v>
      </c>
      <c r="X16" s="197">
        <f t="shared" si="4"/>
        <v>1.842637575510412</v>
      </c>
      <c r="Y16" s="197">
        <f t="shared" si="5"/>
        <v>0</v>
      </c>
      <c r="Z16" s="197">
        <f t="shared" si="6"/>
        <v>0</v>
      </c>
      <c r="AA16" s="197">
        <f t="shared" si="7"/>
        <v>0</v>
      </c>
      <c r="AB16" s="197">
        <f t="shared" si="8"/>
        <v>0</v>
      </c>
      <c r="AC16" s="197">
        <f t="shared" si="9"/>
        <v>0</v>
      </c>
      <c r="AD16" s="197">
        <f t="shared" si="0"/>
        <v>0</v>
      </c>
      <c r="AE16" s="223">
        <f t="shared" si="10"/>
        <v>0</v>
      </c>
      <c r="AF16" s="223">
        <f t="shared" si="11"/>
        <v>0</v>
      </c>
    </row>
    <row r="18" ht="13.5">
      <c r="T18" s="108"/>
    </row>
    <row r="19" spans="20:32" ht="13.5">
      <c r="T19" s="109" t="s">
        <v>19</v>
      </c>
      <c r="U19" s="18" t="s">
        <v>65</v>
      </c>
      <c r="V19" s="18" t="s">
        <v>38</v>
      </c>
      <c r="W19" s="18" t="s">
        <v>39</v>
      </c>
      <c r="X19" s="18" t="s">
        <v>40</v>
      </c>
      <c r="Y19" s="18" t="s">
        <v>41</v>
      </c>
      <c r="Z19" s="18" t="s">
        <v>42</v>
      </c>
      <c r="AA19" s="18" t="s">
        <v>43</v>
      </c>
      <c r="AB19" s="18" t="s">
        <v>44</v>
      </c>
      <c r="AC19" s="18" t="s">
        <v>45</v>
      </c>
      <c r="AD19" s="18" t="s">
        <v>46</v>
      </c>
      <c r="AE19" s="18" t="s">
        <v>47</v>
      </c>
      <c r="AF19" s="18" t="s">
        <v>48</v>
      </c>
    </row>
    <row r="20" spans="20:32" ht="13.5">
      <c r="T20" s="98" t="s">
        <v>28</v>
      </c>
      <c r="U20" s="197">
        <f>P42</f>
        <v>0</v>
      </c>
      <c r="V20" s="197">
        <f>P57</f>
        <v>0</v>
      </c>
      <c r="W20" s="197">
        <f>P72</f>
        <v>2</v>
      </c>
      <c r="X20" s="197">
        <f>P87</f>
        <v>0</v>
      </c>
      <c r="Y20" s="197">
        <f>P102</f>
        <v>0</v>
      </c>
      <c r="Z20" s="197">
        <f>P117</f>
        <v>0</v>
      </c>
      <c r="AA20" s="197">
        <f>P132</f>
        <v>0</v>
      </c>
      <c r="AB20" s="197">
        <f>P147</f>
        <v>0</v>
      </c>
      <c r="AC20" s="197">
        <f>P162</f>
        <v>0</v>
      </c>
      <c r="AD20" s="197">
        <f>P177</f>
        <v>0</v>
      </c>
      <c r="AE20" s="197">
        <f>P192</f>
        <v>0</v>
      </c>
      <c r="AF20" s="197">
        <f>P207</f>
        <v>0</v>
      </c>
    </row>
    <row r="21" spans="20:32" ht="13.5">
      <c r="T21" s="99" t="s">
        <v>93</v>
      </c>
      <c r="U21" s="197">
        <f aca="true" t="shared" si="12" ref="U21:U29">P43</f>
        <v>0</v>
      </c>
      <c r="V21" s="197">
        <f aca="true" t="shared" si="13" ref="V21:V29">P58</f>
        <v>0</v>
      </c>
      <c r="W21" s="197">
        <f aca="true" t="shared" si="14" ref="W21:W29">P73</f>
        <v>0</v>
      </c>
      <c r="X21" s="197">
        <f aca="true" t="shared" si="15" ref="X21:X29">P88</f>
        <v>0</v>
      </c>
      <c r="Y21" s="197">
        <f aca="true" t="shared" si="16" ref="Y21:Y29">P103</f>
        <v>0</v>
      </c>
      <c r="Z21" s="197">
        <f aca="true" t="shared" si="17" ref="Z21:Z29">P118</f>
        <v>0</v>
      </c>
      <c r="AA21" s="197">
        <f aca="true" t="shared" si="18" ref="AA21:AA29">P133</f>
        <v>0</v>
      </c>
      <c r="AB21" s="197">
        <f aca="true" t="shared" si="19" ref="AB21:AB29">P148</f>
        <v>0</v>
      </c>
      <c r="AC21" s="197">
        <f aca="true" t="shared" si="20" ref="AC21:AC29">P163</f>
        <v>0</v>
      </c>
      <c r="AD21" s="197">
        <f aca="true" t="shared" si="21" ref="AD21:AD29">P178</f>
        <v>0</v>
      </c>
      <c r="AE21" s="197">
        <f aca="true" t="shared" si="22" ref="AE21:AE29">P193</f>
        <v>0</v>
      </c>
      <c r="AF21" s="197">
        <f aca="true" t="shared" si="23" ref="AF21:AF29">P208</f>
        <v>0</v>
      </c>
    </row>
    <row r="22" spans="20:32" ht="13.5">
      <c r="T22" s="99" t="s">
        <v>94</v>
      </c>
      <c r="U22" s="197">
        <f t="shared" si="12"/>
        <v>0</v>
      </c>
      <c r="V22" s="197">
        <f t="shared" si="13"/>
        <v>0</v>
      </c>
      <c r="W22" s="197">
        <f t="shared" si="14"/>
        <v>1</v>
      </c>
      <c r="X22" s="197">
        <f t="shared" si="15"/>
        <v>1</v>
      </c>
      <c r="Y22" s="197">
        <f t="shared" si="16"/>
        <v>0</v>
      </c>
      <c r="Z22" s="197">
        <f t="shared" si="17"/>
        <v>0</v>
      </c>
      <c r="AA22" s="197">
        <f t="shared" si="18"/>
        <v>0</v>
      </c>
      <c r="AB22" s="197">
        <f t="shared" si="19"/>
        <v>0</v>
      </c>
      <c r="AC22" s="197">
        <f t="shared" si="20"/>
        <v>0</v>
      </c>
      <c r="AD22" s="197">
        <f t="shared" si="21"/>
        <v>0</v>
      </c>
      <c r="AE22" s="197">
        <f t="shared" si="22"/>
        <v>0</v>
      </c>
      <c r="AF22" s="197">
        <f t="shared" si="23"/>
        <v>0</v>
      </c>
    </row>
    <row r="23" spans="20:32" ht="13.5">
      <c r="T23" s="99" t="s">
        <v>95</v>
      </c>
      <c r="U23" s="197">
        <f t="shared" si="12"/>
        <v>0</v>
      </c>
      <c r="V23" s="197">
        <f t="shared" si="13"/>
        <v>0</v>
      </c>
      <c r="W23" s="197">
        <f t="shared" si="14"/>
        <v>0</v>
      </c>
      <c r="X23" s="197">
        <f t="shared" si="15"/>
        <v>0</v>
      </c>
      <c r="Y23" s="197">
        <f t="shared" si="16"/>
        <v>0</v>
      </c>
      <c r="Z23" s="197">
        <f t="shared" si="17"/>
        <v>0</v>
      </c>
      <c r="AA23" s="197">
        <f t="shared" si="18"/>
        <v>0</v>
      </c>
      <c r="AB23" s="197">
        <f t="shared" si="19"/>
        <v>0</v>
      </c>
      <c r="AC23" s="197">
        <f t="shared" si="20"/>
        <v>0</v>
      </c>
      <c r="AD23" s="197">
        <f t="shared" si="21"/>
        <v>0</v>
      </c>
      <c r="AE23" s="197">
        <f t="shared" si="22"/>
        <v>0</v>
      </c>
      <c r="AF23" s="197">
        <f t="shared" si="23"/>
        <v>0</v>
      </c>
    </row>
    <row r="24" spans="20:32" ht="13.5">
      <c r="T24" s="99" t="s">
        <v>96</v>
      </c>
      <c r="U24" s="197">
        <f t="shared" si="12"/>
        <v>0</v>
      </c>
      <c r="V24" s="197">
        <f t="shared" si="13"/>
        <v>0</v>
      </c>
      <c r="W24" s="197">
        <f t="shared" si="14"/>
        <v>0</v>
      </c>
      <c r="X24" s="197">
        <f t="shared" si="15"/>
        <v>0</v>
      </c>
      <c r="Y24" s="197">
        <f t="shared" si="16"/>
        <v>0</v>
      </c>
      <c r="Z24" s="197">
        <f t="shared" si="17"/>
        <v>0</v>
      </c>
      <c r="AA24" s="197">
        <f t="shared" si="18"/>
        <v>0</v>
      </c>
      <c r="AB24" s="197">
        <f t="shared" si="19"/>
        <v>0</v>
      </c>
      <c r="AC24" s="197">
        <f t="shared" si="20"/>
        <v>0</v>
      </c>
      <c r="AD24" s="197">
        <f t="shared" si="21"/>
        <v>0</v>
      </c>
      <c r="AE24" s="197">
        <f t="shared" si="22"/>
        <v>0</v>
      </c>
      <c r="AF24" s="197">
        <f t="shared" si="23"/>
        <v>0</v>
      </c>
    </row>
    <row r="25" spans="20:32" ht="13.5">
      <c r="T25" s="99" t="s">
        <v>97</v>
      </c>
      <c r="U25" s="197">
        <f t="shared" si="12"/>
        <v>0</v>
      </c>
      <c r="V25" s="197">
        <f t="shared" si="13"/>
        <v>0</v>
      </c>
      <c r="W25" s="197">
        <f t="shared" si="14"/>
        <v>0</v>
      </c>
      <c r="X25" s="197">
        <f t="shared" si="15"/>
        <v>0</v>
      </c>
      <c r="Y25" s="197">
        <f t="shared" si="16"/>
        <v>0</v>
      </c>
      <c r="Z25" s="197">
        <f t="shared" si="17"/>
        <v>0</v>
      </c>
      <c r="AA25" s="197">
        <f t="shared" si="18"/>
        <v>0</v>
      </c>
      <c r="AB25" s="197">
        <f t="shared" si="19"/>
        <v>0</v>
      </c>
      <c r="AC25" s="197">
        <f t="shared" si="20"/>
        <v>0</v>
      </c>
      <c r="AD25" s="197">
        <f t="shared" si="21"/>
        <v>0</v>
      </c>
      <c r="AE25" s="197">
        <f t="shared" si="22"/>
        <v>0</v>
      </c>
      <c r="AF25" s="197">
        <f t="shared" si="23"/>
        <v>0</v>
      </c>
    </row>
    <row r="26" spans="20:32" ht="13.5">
      <c r="T26" s="99" t="s">
        <v>98</v>
      </c>
      <c r="U26" s="197">
        <f t="shared" si="12"/>
        <v>0</v>
      </c>
      <c r="V26" s="197">
        <f t="shared" si="13"/>
        <v>0</v>
      </c>
      <c r="W26" s="197">
        <f t="shared" si="14"/>
        <v>0</v>
      </c>
      <c r="X26" s="197">
        <f t="shared" si="15"/>
        <v>0</v>
      </c>
      <c r="Y26" s="197">
        <f t="shared" si="16"/>
        <v>0</v>
      </c>
      <c r="Z26" s="197">
        <f t="shared" si="17"/>
        <v>0</v>
      </c>
      <c r="AA26" s="197">
        <f t="shared" si="18"/>
        <v>0</v>
      </c>
      <c r="AB26" s="197">
        <f t="shared" si="19"/>
        <v>0</v>
      </c>
      <c r="AC26" s="197">
        <f t="shared" si="20"/>
        <v>0</v>
      </c>
      <c r="AD26" s="197">
        <f t="shared" si="21"/>
        <v>0</v>
      </c>
      <c r="AE26" s="197">
        <f t="shared" si="22"/>
        <v>0</v>
      </c>
      <c r="AF26" s="197">
        <f t="shared" si="23"/>
        <v>0</v>
      </c>
    </row>
    <row r="27" spans="20:32" ht="13.5">
      <c r="T27" s="55" t="s">
        <v>99</v>
      </c>
      <c r="U27" s="197">
        <f t="shared" si="12"/>
        <v>0</v>
      </c>
      <c r="V27" s="197">
        <f t="shared" si="13"/>
        <v>0</v>
      </c>
      <c r="W27" s="197">
        <f t="shared" si="14"/>
        <v>0</v>
      </c>
      <c r="X27" s="197">
        <f t="shared" si="15"/>
        <v>0</v>
      </c>
      <c r="Y27" s="197">
        <f t="shared" si="16"/>
        <v>0</v>
      </c>
      <c r="Z27" s="197">
        <f t="shared" si="17"/>
        <v>0</v>
      </c>
      <c r="AA27" s="197">
        <f t="shared" si="18"/>
        <v>0</v>
      </c>
      <c r="AB27" s="197">
        <f t="shared" si="19"/>
        <v>0</v>
      </c>
      <c r="AC27" s="197">
        <f t="shared" si="20"/>
        <v>0</v>
      </c>
      <c r="AD27" s="197">
        <f t="shared" si="21"/>
        <v>0</v>
      </c>
      <c r="AE27" s="197">
        <f t="shared" si="22"/>
        <v>0</v>
      </c>
      <c r="AF27" s="197">
        <f t="shared" si="23"/>
        <v>0</v>
      </c>
    </row>
    <row r="28" spans="20:32" ht="13.5">
      <c r="T28" s="54" t="s">
        <v>100</v>
      </c>
      <c r="U28" s="197">
        <f t="shared" si="12"/>
        <v>0</v>
      </c>
      <c r="V28" s="197">
        <f t="shared" si="13"/>
        <v>0</v>
      </c>
      <c r="W28" s="197">
        <f t="shared" si="14"/>
        <v>0</v>
      </c>
      <c r="X28" s="197">
        <f t="shared" si="15"/>
        <v>0</v>
      </c>
      <c r="Y28" s="197">
        <f t="shared" si="16"/>
        <v>0</v>
      </c>
      <c r="Z28" s="197">
        <f t="shared" si="17"/>
        <v>0</v>
      </c>
      <c r="AA28" s="197">
        <f t="shared" si="18"/>
        <v>0</v>
      </c>
      <c r="AB28" s="197">
        <f t="shared" si="19"/>
        <v>0</v>
      </c>
      <c r="AC28" s="197">
        <f t="shared" si="20"/>
        <v>0</v>
      </c>
      <c r="AD28" s="197">
        <f t="shared" si="21"/>
        <v>0</v>
      </c>
      <c r="AE28" s="197">
        <f t="shared" si="22"/>
        <v>0</v>
      </c>
      <c r="AF28" s="197">
        <f t="shared" si="23"/>
        <v>0</v>
      </c>
    </row>
    <row r="29" spans="20:32" ht="13.5">
      <c r="T29" s="54" t="s">
        <v>101</v>
      </c>
      <c r="U29" s="197">
        <f t="shared" si="12"/>
        <v>0</v>
      </c>
      <c r="V29" s="197">
        <f t="shared" si="13"/>
        <v>0</v>
      </c>
      <c r="W29" s="197">
        <f t="shared" si="14"/>
        <v>0</v>
      </c>
      <c r="X29" s="197">
        <f t="shared" si="15"/>
        <v>1</v>
      </c>
      <c r="Y29" s="197">
        <f t="shared" si="16"/>
        <v>0</v>
      </c>
      <c r="Z29" s="197">
        <f t="shared" si="17"/>
        <v>0</v>
      </c>
      <c r="AA29" s="197">
        <f t="shared" si="18"/>
        <v>0</v>
      </c>
      <c r="AB29" s="197">
        <f t="shared" si="19"/>
        <v>0</v>
      </c>
      <c r="AC29" s="197">
        <f t="shared" si="20"/>
        <v>0</v>
      </c>
      <c r="AD29" s="197">
        <f t="shared" si="21"/>
        <v>0</v>
      </c>
      <c r="AE29" s="197">
        <f t="shared" si="22"/>
        <v>0</v>
      </c>
      <c r="AF29" s="197">
        <f t="shared" si="23"/>
        <v>0</v>
      </c>
    </row>
    <row r="31" ht="13.5">
      <c r="T31" s="108"/>
    </row>
    <row r="32" spans="20:32" ht="13.5">
      <c r="T32" s="109" t="s">
        <v>22</v>
      </c>
      <c r="U32" s="18" t="s">
        <v>65</v>
      </c>
      <c r="V32" s="18" t="s">
        <v>38</v>
      </c>
      <c r="W32" s="18" t="s">
        <v>39</v>
      </c>
      <c r="X32" s="18" t="s">
        <v>40</v>
      </c>
      <c r="Y32" s="18" t="s">
        <v>41</v>
      </c>
      <c r="Z32" s="18" t="s">
        <v>42</v>
      </c>
      <c r="AA32" s="18" t="s">
        <v>43</v>
      </c>
      <c r="AB32" s="18" t="s">
        <v>44</v>
      </c>
      <c r="AC32" s="18" t="s">
        <v>45</v>
      </c>
      <c r="AD32" s="18" t="s">
        <v>46</v>
      </c>
      <c r="AE32" s="18" t="s">
        <v>47</v>
      </c>
      <c r="AF32" s="18" t="s">
        <v>48</v>
      </c>
    </row>
    <row r="33" spans="20:32" ht="13.5">
      <c r="T33" s="98" t="s">
        <v>28</v>
      </c>
      <c r="U33" s="197">
        <f>Q42</f>
        <v>0</v>
      </c>
      <c r="V33" s="197">
        <f>Q57</f>
        <v>0</v>
      </c>
      <c r="W33" s="197">
        <f>Q72</f>
        <v>0</v>
      </c>
      <c r="X33" s="197">
        <f>Q87</f>
        <v>0</v>
      </c>
      <c r="Y33" s="197">
        <f>Q102</f>
        <v>0</v>
      </c>
      <c r="Z33" s="197">
        <f>Q117</f>
        <v>0</v>
      </c>
      <c r="AA33" s="197">
        <f>Q132</f>
        <v>0</v>
      </c>
      <c r="AB33" s="197">
        <f>Q147</f>
        <v>0</v>
      </c>
      <c r="AC33" s="197">
        <f>Q162</f>
        <v>0</v>
      </c>
      <c r="AD33" s="197">
        <f>Q177</f>
        <v>0</v>
      </c>
      <c r="AE33" s="197">
        <f>Q192</f>
        <v>0</v>
      </c>
      <c r="AF33" s="197">
        <f>Q207</f>
        <v>0</v>
      </c>
    </row>
    <row r="34" spans="20:32" ht="13.5">
      <c r="T34" s="99" t="s">
        <v>93</v>
      </c>
      <c r="U34" s="197">
        <f aca="true" t="shared" si="24" ref="U34:U42">Q43</f>
        <v>0</v>
      </c>
      <c r="V34" s="197">
        <f aca="true" t="shared" si="25" ref="V34:V42">Q58</f>
        <v>0</v>
      </c>
      <c r="W34" s="197">
        <f aca="true" t="shared" si="26" ref="W34:W42">Q73</f>
        <v>0</v>
      </c>
      <c r="X34" s="197">
        <f aca="true" t="shared" si="27" ref="X34:X42">Q88</f>
        <v>0</v>
      </c>
      <c r="Y34" s="197">
        <f aca="true" t="shared" si="28" ref="Y34:Y42">Q103</f>
        <v>0</v>
      </c>
      <c r="Z34" s="197">
        <f aca="true" t="shared" si="29" ref="Z34:Z42">Q118</f>
        <v>0</v>
      </c>
      <c r="AA34" s="197">
        <f aca="true" t="shared" si="30" ref="AA34:AA42">Q133</f>
        <v>0</v>
      </c>
      <c r="AB34" s="197">
        <f aca="true" t="shared" si="31" ref="AB34:AB42">Q148</f>
        <v>0</v>
      </c>
      <c r="AC34" s="197">
        <f aca="true" t="shared" si="32" ref="AC34:AC42">Q163</f>
        <v>0</v>
      </c>
      <c r="AD34" s="197">
        <f aca="true" t="shared" si="33" ref="AD34:AD42">Q178</f>
        <v>0</v>
      </c>
      <c r="AE34" s="197">
        <f aca="true" t="shared" si="34" ref="AE34:AE42">Q193</f>
        <v>0</v>
      </c>
      <c r="AF34" s="197">
        <f aca="true" t="shared" si="35" ref="AF34:AF42">Q208</f>
        <v>0</v>
      </c>
    </row>
    <row r="35" spans="20:32" ht="13.5">
      <c r="T35" s="99" t="s">
        <v>94</v>
      </c>
      <c r="U35" s="197">
        <f t="shared" si="24"/>
        <v>0</v>
      </c>
      <c r="V35" s="197">
        <f t="shared" si="25"/>
        <v>0</v>
      </c>
      <c r="W35" s="197">
        <f t="shared" si="26"/>
        <v>0</v>
      </c>
      <c r="X35" s="197">
        <f t="shared" si="27"/>
        <v>0</v>
      </c>
      <c r="Y35" s="197">
        <f t="shared" si="28"/>
        <v>0</v>
      </c>
      <c r="Z35" s="197">
        <f t="shared" si="29"/>
        <v>0</v>
      </c>
      <c r="AA35" s="197">
        <f t="shared" si="30"/>
        <v>0</v>
      </c>
      <c r="AB35" s="197">
        <f t="shared" si="31"/>
        <v>0</v>
      </c>
      <c r="AC35" s="197">
        <f t="shared" si="32"/>
        <v>0</v>
      </c>
      <c r="AD35" s="197">
        <f t="shared" si="33"/>
        <v>0</v>
      </c>
      <c r="AE35" s="197">
        <f t="shared" si="34"/>
        <v>0</v>
      </c>
      <c r="AF35" s="197">
        <f t="shared" si="35"/>
        <v>0</v>
      </c>
    </row>
    <row r="36" spans="2:32" ht="14.25">
      <c r="B36" s="40" t="s">
        <v>76</v>
      </c>
      <c r="N36" s="3"/>
      <c r="O36" s="3"/>
      <c r="P36" s="3"/>
      <c r="T36" s="99" t="s">
        <v>95</v>
      </c>
      <c r="U36" s="197">
        <f t="shared" si="24"/>
        <v>0</v>
      </c>
      <c r="V36" s="197">
        <f t="shared" si="25"/>
        <v>0</v>
      </c>
      <c r="W36" s="197">
        <f t="shared" si="26"/>
        <v>0</v>
      </c>
      <c r="X36" s="197">
        <f t="shared" si="27"/>
        <v>0</v>
      </c>
      <c r="Y36" s="197">
        <f t="shared" si="28"/>
        <v>0</v>
      </c>
      <c r="Z36" s="197">
        <f t="shared" si="29"/>
        <v>0</v>
      </c>
      <c r="AA36" s="197">
        <f t="shared" si="30"/>
        <v>0</v>
      </c>
      <c r="AB36" s="197">
        <f t="shared" si="31"/>
        <v>0</v>
      </c>
      <c r="AC36" s="197">
        <f t="shared" si="32"/>
        <v>0</v>
      </c>
      <c r="AD36" s="197">
        <f t="shared" si="33"/>
        <v>0</v>
      </c>
      <c r="AE36" s="197">
        <f t="shared" si="34"/>
        <v>0</v>
      </c>
      <c r="AF36" s="197">
        <f t="shared" si="35"/>
        <v>0</v>
      </c>
    </row>
    <row r="37" spans="20:32" ht="13.5">
      <c r="T37" s="99" t="s">
        <v>96</v>
      </c>
      <c r="U37" s="197">
        <f t="shared" si="24"/>
        <v>0</v>
      </c>
      <c r="V37" s="197">
        <f t="shared" si="25"/>
        <v>0</v>
      </c>
      <c r="W37" s="197">
        <f t="shared" si="26"/>
        <v>0</v>
      </c>
      <c r="X37" s="197">
        <f t="shared" si="27"/>
        <v>0</v>
      </c>
      <c r="Y37" s="197">
        <f t="shared" si="28"/>
        <v>0</v>
      </c>
      <c r="Z37" s="197">
        <f t="shared" si="29"/>
        <v>0</v>
      </c>
      <c r="AA37" s="197">
        <f t="shared" si="30"/>
        <v>0</v>
      </c>
      <c r="AB37" s="197">
        <f t="shared" si="31"/>
        <v>0</v>
      </c>
      <c r="AC37" s="197">
        <f t="shared" si="32"/>
        <v>0</v>
      </c>
      <c r="AD37" s="197">
        <f t="shared" si="33"/>
        <v>0</v>
      </c>
      <c r="AE37" s="197">
        <f t="shared" si="34"/>
        <v>0</v>
      </c>
      <c r="AF37" s="197">
        <f t="shared" si="35"/>
        <v>0</v>
      </c>
    </row>
    <row r="38" spans="2:32" ht="14.25">
      <c r="B38" s="40" t="str">
        <f>'審査確定状況'!E6</f>
        <v>令和４年３月</v>
      </c>
      <c r="C38" s="3"/>
      <c r="D38" s="3"/>
      <c r="T38" s="99" t="s">
        <v>97</v>
      </c>
      <c r="U38" s="197">
        <f t="shared" si="24"/>
        <v>0</v>
      </c>
      <c r="V38" s="197">
        <f t="shared" si="25"/>
        <v>0</v>
      </c>
      <c r="W38" s="197">
        <f t="shared" si="26"/>
        <v>0</v>
      </c>
      <c r="X38" s="197">
        <f t="shared" si="27"/>
        <v>0</v>
      </c>
      <c r="Y38" s="197">
        <f t="shared" si="28"/>
        <v>0</v>
      </c>
      <c r="Z38" s="197">
        <f t="shared" si="29"/>
        <v>0</v>
      </c>
      <c r="AA38" s="197">
        <f t="shared" si="30"/>
        <v>0</v>
      </c>
      <c r="AB38" s="197">
        <f t="shared" si="31"/>
        <v>0</v>
      </c>
      <c r="AC38" s="197">
        <f t="shared" si="32"/>
        <v>0</v>
      </c>
      <c r="AD38" s="197">
        <f t="shared" si="33"/>
        <v>0</v>
      </c>
      <c r="AE38" s="197">
        <f t="shared" si="34"/>
        <v>0</v>
      </c>
      <c r="AF38" s="197">
        <f t="shared" si="35"/>
        <v>0</v>
      </c>
    </row>
    <row r="39" spans="2:32" ht="13.5">
      <c r="B39" t="s">
        <v>23</v>
      </c>
      <c r="R39" t="s">
        <v>103</v>
      </c>
      <c r="T39" s="99" t="s">
        <v>98</v>
      </c>
      <c r="U39" s="197">
        <f t="shared" si="24"/>
        <v>0</v>
      </c>
      <c r="V39" s="197">
        <f t="shared" si="25"/>
        <v>0</v>
      </c>
      <c r="W39" s="197">
        <f t="shared" si="26"/>
        <v>0</v>
      </c>
      <c r="X39" s="197">
        <f t="shared" si="27"/>
        <v>0</v>
      </c>
      <c r="Y39" s="197">
        <f t="shared" si="28"/>
        <v>0</v>
      </c>
      <c r="Z39" s="197">
        <f t="shared" si="29"/>
        <v>0</v>
      </c>
      <c r="AA39" s="197">
        <f t="shared" si="30"/>
        <v>0</v>
      </c>
      <c r="AB39" s="197">
        <f t="shared" si="31"/>
        <v>0</v>
      </c>
      <c r="AC39" s="197">
        <f t="shared" si="32"/>
        <v>0</v>
      </c>
      <c r="AD39" s="197">
        <f t="shared" si="33"/>
        <v>0</v>
      </c>
      <c r="AE39" s="197">
        <f t="shared" si="34"/>
        <v>0</v>
      </c>
      <c r="AF39" s="197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55" t="s">
        <v>99</v>
      </c>
      <c r="U40" s="197">
        <f t="shared" si="24"/>
        <v>0</v>
      </c>
      <c r="V40" s="197">
        <f t="shared" si="25"/>
        <v>0</v>
      </c>
      <c r="W40" s="197">
        <f t="shared" si="26"/>
        <v>0</v>
      </c>
      <c r="X40" s="197">
        <f t="shared" si="27"/>
        <v>0</v>
      </c>
      <c r="Y40" s="197">
        <f t="shared" si="28"/>
        <v>0</v>
      </c>
      <c r="Z40" s="197">
        <f t="shared" si="29"/>
        <v>0</v>
      </c>
      <c r="AA40" s="197">
        <f t="shared" si="30"/>
        <v>0</v>
      </c>
      <c r="AB40" s="197">
        <f t="shared" si="31"/>
        <v>0</v>
      </c>
      <c r="AC40" s="197">
        <f t="shared" si="32"/>
        <v>0</v>
      </c>
      <c r="AD40" s="197">
        <f t="shared" si="33"/>
        <v>0</v>
      </c>
      <c r="AE40" s="197">
        <f t="shared" si="34"/>
        <v>0</v>
      </c>
      <c r="AF40" s="197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54" t="s">
        <v>100</v>
      </c>
      <c r="U41" s="197">
        <f t="shared" si="24"/>
        <v>0</v>
      </c>
      <c r="V41" s="197">
        <f t="shared" si="25"/>
        <v>0</v>
      </c>
      <c r="W41" s="197">
        <f t="shared" si="26"/>
        <v>0</v>
      </c>
      <c r="X41" s="197">
        <f t="shared" si="27"/>
        <v>0</v>
      </c>
      <c r="Y41" s="197">
        <f t="shared" si="28"/>
        <v>0</v>
      </c>
      <c r="Z41" s="197">
        <f t="shared" si="29"/>
        <v>0</v>
      </c>
      <c r="AA41" s="197">
        <f t="shared" si="30"/>
        <v>0</v>
      </c>
      <c r="AB41" s="197">
        <f t="shared" si="31"/>
        <v>0</v>
      </c>
      <c r="AC41" s="197">
        <f t="shared" si="32"/>
        <v>0</v>
      </c>
      <c r="AD41" s="197">
        <f t="shared" si="33"/>
        <v>0</v>
      </c>
      <c r="AE41" s="197">
        <f t="shared" si="34"/>
        <v>0</v>
      </c>
      <c r="AF41" s="197">
        <f t="shared" si="35"/>
        <v>0</v>
      </c>
    </row>
    <row r="42" spans="2:32" ht="13.5">
      <c r="B42" s="98" t="s">
        <v>28</v>
      </c>
      <c r="C42" s="237">
        <v>17.26853813559322</v>
      </c>
      <c r="D42" s="238"/>
      <c r="E42" s="239"/>
      <c r="F42" s="240">
        <v>17.26853813559322</v>
      </c>
      <c r="G42" s="237">
        <v>1.4348860605867042</v>
      </c>
      <c r="H42" s="238"/>
      <c r="I42" s="239"/>
      <c r="J42" s="240">
        <v>1.4348860605867042</v>
      </c>
      <c r="K42" s="237">
        <v>1.7414431082331174</v>
      </c>
      <c r="L42" s="238"/>
      <c r="M42" s="239"/>
      <c r="N42" s="240">
        <v>1.7415201973481345</v>
      </c>
      <c r="O42" s="241">
        <v>1.872033143609401</v>
      </c>
      <c r="P42" s="242"/>
      <c r="Q42" s="243"/>
      <c r="R42" s="244">
        <v>1.8720460499993548</v>
      </c>
      <c r="T42" s="54" t="s">
        <v>101</v>
      </c>
      <c r="U42" s="197">
        <f t="shared" si="24"/>
        <v>0</v>
      </c>
      <c r="V42" s="197">
        <f t="shared" si="25"/>
        <v>0</v>
      </c>
      <c r="W42" s="197">
        <f t="shared" si="26"/>
        <v>0</v>
      </c>
      <c r="X42" s="197">
        <f t="shared" si="27"/>
        <v>0</v>
      </c>
      <c r="Y42" s="197">
        <f t="shared" si="28"/>
        <v>0</v>
      </c>
      <c r="Z42" s="197">
        <f t="shared" si="29"/>
        <v>0</v>
      </c>
      <c r="AA42" s="197">
        <f t="shared" si="30"/>
        <v>0</v>
      </c>
      <c r="AB42" s="197">
        <f t="shared" si="31"/>
        <v>0</v>
      </c>
      <c r="AC42" s="197">
        <f t="shared" si="32"/>
        <v>0</v>
      </c>
      <c r="AD42" s="197">
        <f t="shared" si="33"/>
        <v>0</v>
      </c>
      <c r="AE42" s="197">
        <f t="shared" si="34"/>
        <v>0</v>
      </c>
      <c r="AF42" s="197">
        <f t="shared" si="35"/>
        <v>0</v>
      </c>
    </row>
    <row r="43" spans="2:18" ht="13.5">
      <c r="B43" s="99" t="s">
        <v>93</v>
      </c>
      <c r="C43" s="245">
        <v>18.11088295687885</v>
      </c>
      <c r="D43" s="246"/>
      <c r="E43" s="247"/>
      <c r="F43" s="248">
        <v>18.11088295687885</v>
      </c>
      <c r="G43" s="245">
        <v>1.3971430496597264</v>
      </c>
      <c r="H43" s="246"/>
      <c r="I43" s="247"/>
      <c r="J43" s="248">
        <v>1.3971430496597264</v>
      </c>
      <c r="K43" s="245">
        <v>1.8024234264557388</v>
      </c>
      <c r="L43" s="246"/>
      <c r="M43" s="247"/>
      <c r="N43" s="248">
        <v>1.8024234264557388</v>
      </c>
      <c r="O43" s="249">
        <v>1.9077545221050332</v>
      </c>
      <c r="P43" s="250"/>
      <c r="Q43" s="251"/>
      <c r="R43" s="252">
        <v>1.9077545221050332</v>
      </c>
    </row>
    <row r="44" spans="2:18" ht="13.5">
      <c r="B44" s="99" t="s">
        <v>94</v>
      </c>
      <c r="C44" s="245">
        <v>17.273684210526316</v>
      </c>
      <c r="D44" s="246"/>
      <c r="E44" s="247"/>
      <c r="F44" s="248">
        <v>17.273684210526316</v>
      </c>
      <c r="G44" s="245">
        <v>1.4079519569269</v>
      </c>
      <c r="H44" s="246"/>
      <c r="I44" s="247"/>
      <c r="J44" s="248">
        <v>1.4079519569269</v>
      </c>
      <c r="K44" s="245">
        <v>1.8063063063063063</v>
      </c>
      <c r="L44" s="246"/>
      <c r="M44" s="247"/>
      <c r="N44" s="248">
        <v>1.8063063063063063</v>
      </c>
      <c r="O44" s="249">
        <v>1.9781615033011681</v>
      </c>
      <c r="P44" s="250"/>
      <c r="Q44" s="251"/>
      <c r="R44" s="252">
        <v>1.9781615033011681</v>
      </c>
    </row>
    <row r="45" spans="2:26" ht="13.5">
      <c r="B45" s="99" t="s">
        <v>95</v>
      </c>
      <c r="C45" s="245">
        <v>16.633928571428573</v>
      </c>
      <c r="D45" s="246"/>
      <c r="E45" s="247"/>
      <c r="F45" s="248">
        <v>16.633928571428573</v>
      </c>
      <c r="G45" s="245">
        <v>1.3963698974101442</v>
      </c>
      <c r="H45" s="246"/>
      <c r="I45" s="247"/>
      <c r="J45" s="248">
        <v>1.3963698974101442</v>
      </c>
      <c r="K45" s="245">
        <v>2.0509803921568626</v>
      </c>
      <c r="L45" s="246"/>
      <c r="M45" s="247"/>
      <c r="N45" s="248">
        <v>2.0509803921568626</v>
      </c>
      <c r="O45" s="249">
        <v>1.895636014866323</v>
      </c>
      <c r="P45" s="250"/>
      <c r="Q45" s="251"/>
      <c r="R45" s="252">
        <v>1.895636014866323</v>
      </c>
      <c r="T45" s="108"/>
      <c r="Y45" s="38"/>
      <c r="Z45" s="38"/>
    </row>
    <row r="46" spans="2:32" ht="13.5">
      <c r="B46" s="99" t="s">
        <v>96</v>
      </c>
      <c r="C46" s="245">
        <v>18.949409780775717</v>
      </c>
      <c r="D46" s="246"/>
      <c r="E46" s="247"/>
      <c r="F46" s="248">
        <v>18.949409780775717</v>
      </c>
      <c r="G46" s="245">
        <v>1.4234196011879507</v>
      </c>
      <c r="H46" s="246"/>
      <c r="I46" s="247"/>
      <c r="J46" s="248">
        <v>1.4234196011879507</v>
      </c>
      <c r="K46" s="245">
        <v>1.6456645664566456</v>
      </c>
      <c r="L46" s="246"/>
      <c r="M46" s="247"/>
      <c r="N46" s="248">
        <v>1.6456645664566456</v>
      </c>
      <c r="O46" s="249">
        <v>1.9685189718482252</v>
      </c>
      <c r="P46" s="250"/>
      <c r="Q46" s="251"/>
      <c r="R46" s="252">
        <v>1.9685189718482252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245">
        <v>15.864566929133858</v>
      </c>
      <c r="D47" s="246"/>
      <c r="E47" s="247"/>
      <c r="F47" s="248">
        <v>15.864566929133858</v>
      </c>
      <c r="G47" s="245">
        <v>1.376319583313956</v>
      </c>
      <c r="H47" s="246"/>
      <c r="I47" s="247"/>
      <c r="J47" s="248">
        <v>1.376319583313956</v>
      </c>
      <c r="K47" s="245">
        <v>1.8465319497542327</v>
      </c>
      <c r="L47" s="246"/>
      <c r="M47" s="247"/>
      <c r="N47" s="248">
        <v>1.8465319497542327</v>
      </c>
      <c r="O47" s="249">
        <v>1.7996511627906977</v>
      </c>
      <c r="P47" s="250"/>
      <c r="Q47" s="251"/>
      <c r="R47" s="252">
        <v>1.7996511627906977</v>
      </c>
      <c r="T47" s="98" t="s">
        <v>28</v>
      </c>
      <c r="U47" s="197">
        <f aca="true" t="shared" si="36" ref="U47:U56">R42</f>
        <v>1.8720460499993548</v>
      </c>
      <c r="V47" s="197">
        <f aca="true" t="shared" si="37" ref="V47:V56">R57</f>
        <v>1.8373475009838647</v>
      </c>
      <c r="W47" s="197">
        <f aca="true" t="shared" si="38" ref="W47:W56">R72</f>
        <v>1.850533515731874</v>
      </c>
      <c r="X47" s="197">
        <f aca="true" t="shared" si="39" ref="X47:X56">R87</f>
        <v>1.8452870708168387</v>
      </c>
      <c r="Y47" s="197">
        <f aca="true" t="shared" si="40" ref="Y47:Y56">R102</f>
        <v>0</v>
      </c>
      <c r="Z47" s="197">
        <f aca="true" t="shared" si="41" ref="Z47:Z56">R117</f>
        <v>0</v>
      </c>
      <c r="AA47" s="197">
        <f aca="true" t="shared" si="42" ref="AA47:AA56">R132</f>
        <v>0</v>
      </c>
      <c r="AB47" s="197">
        <f aca="true" t="shared" si="43" ref="AB47:AB56">R147</f>
        <v>0</v>
      </c>
      <c r="AC47" s="197">
        <f aca="true" t="shared" si="44" ref="AC47:AC56">R162</f>
        <v>0</v>
      </c>
      <c r="AD47" s="197">
        <f aca="true" t="shared" si="45" ref="AD47:AD56">R177</f>
        <v>0</v>
      </c>
      <c r="AE47" s="197">
        <f aca="true" t="shared" si="46" ref="AE47:AE56">R192</f>
        <v>0</v>
      </c>
      <c r="AF47" s="197">
        <f aca="true" t="shared" si="47" ref="AF47:AF56">R207</f>
        <v>0</v>
      </c>
    </row>
    <row r="48" spans="2:32" ht="13.5">
      <c r="B48" s="99" t="s">
        <v>98</v>
      </c>
      <c r="C48" s="245">
        <v>15.95609756097561</v>
      </c>
      <c r="D48" s="246"/>
      <c r="E48" s="247"/>
      <c r="F48" s="248">
        <v>15.95609756097561</v>
      </c>
      <c r="G48" s="245">
        <v>1.3769470404984423</v>
      </c>
      <c r="H48" s="246"/>
      <c r="I48" s="247"/>
      <c r="J48" s="248">
        <v>1.3769470404984423</v>
      </c>
      <c r="K48" s="245">
        <v>1.8161577608142494</v>
      </c>
      <c r="L48" s="246"/>
      <c r="M48" s="247"/>
      <c r="N48" s="248">
        <v>1.8161577608142494</v>
      </c>
      <c r="O48" s="249">
        <v>1.7786026200873362</v>
      </c>
      <c r="P48" s="250"/>
      <c r="Q48" s="251"/>
      <c r="R48" s="252">
        <v>1.7786026200873362</v>
      </c>
      <c r="T48" s="99" t="s">
        <v>93</v>
      </c>
      <c r="U48" s="197">
        <f t="shared" si="36"/>
        <v>1.9077545221050332</v>
      </c>
      <c r="V48" s="197">
        <f t="shared" si="37"/>
        <v>1.8602414904660438</v>
      </c>
      <c r="W48" s="197">
        <f t="shared" si="38"/>
        <v>1.8833034111310591</v>
      </c>
      <c r="X48" s="197">
        <f t="shared" si="39"/>
        <v>1.8862697582199703</v>
      </c>
      <c r="Y48" s="197">
        <f t="shared" si="40"/>
        <v>0</v>
      </c>
      <c r="Z48" s="197">
        <f t="shared" si="41"/>
        <v>0</v>
      </c>
      <c r="AA48" s="197">
        <f t="shared" si="42"/>
        <v>0</v>
      </c>
      <c r="AB48" s="197">
        <f t="shared" si="43"/>
        <v>0</v>
      </c>
      <c r="AC48" s="197">
        <f t="shared" si="44"/>
        <v>0</v>
      </c>
      <c r="AD48" s="197">
        <f t="shared" si="45"/>
        <v>0</v>
      </c>
      <c r="AE48" s="197">
        <f t="shared" si="46"/>
        <v>0</v>
      </c>
      <c r="AF48" s="197">
        <f t="shared" si="47"/>
        <v>0</v>
      </c>
    </row>
    <row r="49" spans="2:32" ht="13.5">
      <c r="B49" s="288" t="s">
        <v>99</v>
      </c>
      <c r="C49" s="253">
        <v>16.336283185840706</v>
      </c>
      <c r="D49" s="254"/>
      <c r="E49" s="255"/>
      <c r="F49" s="256">
        <v>16.336283185840706</v>
      </c>
      <c r="G49" s="253">
        <v>1.3790221479314668</v>
      </c>
      <c r="H49" s="254"/>
      <c r="I49" s="255"/>
      <c r="J49" s="256">
        <v>1.3790221479314668</v>
      </c>
      <c r="K49" s="253">
        <v>1.8178589548452562</v>
      </c>
      <c r="L49" s="254"/>
      <c r="M49" s="255"/>
      <c r="N49" s="256">
        <v>1.8178589548452562</v>
      </c>
      <c r="O49" s="257">
        <v>1.8785557986870898</v>
      </c>
      <c r="P49" s="258"/>
      <c r="Q49" s="259"/>
      <c r="R49" s="260">
        <v>1.8785557986870898</v>
      </c>
      <c r="T49" s="99" t="s">
        <v>94</v>
      </c>
      <c r="U49" s="197">
        <f t="shared" si="36"/>
        <v>1.9781615033011681</v>
      </c>
      <c r="V49" s="197">
        <f t="shared" si="37"/>
        <v>1.930368149258704</v>
      </c>
      <c r="W49" s="197">
        <f t="shared" si="38"/>
        <v>1.951458069190364</v>
      </c>
      <c r="X49" s="197">
        <f t="shared" si="39"/>
        <v>1.906946048506847</v>
      </c>
      <c r="Y49" s="197">
        <f t="shared" si="40"/>
        <v>0</v>
      </c>
      <c r="Z49" s="197">
        <f t="shared" si="41"/>
        <v>0</v>
      </c>
      <c r="AA49" s="197">
        <f t="shared" si="42"/>
        <v>0</v>
      </c>
      <c r="AB49" s="197">
        <f t="shared" si="43"/>
        <v>0</v>
      </c>
      <c r="AC49" s="197">
        <f t="shared" si="44"/>
        <v>0</v>
      </c>
      <c r="AD49" s="197">
        <f t="shared" si="45"/>
        <v>0</v>
      </c>
      <c r="AE49" s="197">
        <f t="shared" si="46"/>
        <v>0</v>
      </c>
      <c r="AF49" s="197">
        <f t="shared" si="47"/>
        <v>0</v>
      </c>
    </row>
    <row r="50" spans="2:32" ht="13.5">
      <c r="B50" s="289" t="s">
        <v>100</v>
      </c>
      <c r="C50" s="261">
        <v>6.904761904761905</v>
      </c>
      <c r="D50" s="262"/>
      <c r="E50" s="263"/>
      <c r="F50" s="264">
        <v>6.904761904761905</v>
      </c>
      <c r="G50" s="261">
        <v>1.3518618456556935</v>
      </c>
      <c r="H50" s="262"/>
      <c r="I50" s="263"/>
      <c r="J50" s="264">
        <v>1.3518618456556935</v>
      </c>
      <c r="K50" s="261">
        <v>1.5316742081447965</v>
      </c>
      <c r="L50" s="262"/>
      <c r="M50" s="263"/>
      <c r="N50" s="264">
        <v>1.5316742081447965</v>
      </c>
      <c r="O50" s="265">
        <v>1.4365284974093264</v>
      </c>
      <c r="P50" s="266"/>
      <c r="Q50" s="267"/>
      <c r="R50" s="268">
        <v>1.4365284974093264</v>
      </c>
      <c r="T50" s="99" t="s">
        <v>95</v>
      </c>
      <c r="U50" s="197">
        <f t="shared" si="36"/>
        <v>1.895636014866323</v>
      </c>
      <c r="V50" s="197">
        <f t="shared" si="37"/>
        <v>1.8686189399034052</v>
      </c>
      <c r="W50" s="197">
        <f t="shared" si="38"/>
        <v>1.8643862666411872</v>
      </c>
      <c r="X50" s="197">
        <f t="shared" si="39"/>
        <v>1.8782466549615549</v>
      </c>
      <c r="Y50" s="197">
        <f t="shared" si="40"/>
        <v>0</v>
      </c>
      <c r="Z50" s="197">
        <f t="shared" si="41"/>
        <v>0</v>
      </c>
      <c r="AA50" s="197">
        <f t="shared" si="42"/>
        <v>0</v>
      </c>
      <c r="AB50" s="197">
        <f t="shared" si="43"/>
        <v>0</v>
      </c>
      <c r="AC50" s="197">
        <f t="shared" si="44"/>
        <v>0</v>
      </c>
      <c r="AD50" s="197">
        <f t="shared" si="45"/>
        <v>0</v>
      </c>
      <c r="AE50" s="197">
        <f t="shared" si="46"/>
        <v>0</v>
      </c>
      <c r="AF50" s="197">
        <f t="shared" si="47"/>
        <v>0</v>
      </c>
    </row>
    <row r="51" spans="2:32" ht="13.5">
      <c r="B51" s="54" t="s">
        <v>101</v>
      </c>
      <c r="C51" s="269">
        <v>17.10097784873279</v>
      </c>
      <c r="D51" s="270"/>
      <c r="E51" s="271"/>
      <c r="F51" s="272">
        <v>17.10097784873279</v>
      </c>
      <c r="G51" s="269">
        <v>1.4085823105165718</v>
      </c>
      <c r="H51" s="270"/>
      <c r="I51" s="271"/>
      <c r="J51" s="272">
        <v>1.4085823105165718</v>
      </c>
      <c r="K51" s="269">
        <v>1.7827198686785781</v>
      </c>
      <c r="L51" s="270"/>
      <c r="M51" s="271"/>
      <c r="N51" s="272">
        <v>1.782751436328051</v>
      </c>
      <c r="O51" s="273">
        <v>1.867643776127278</v>
      </c>
      <c r="P51" s="274"/>
      <c r="Q51" s="275"/>
      <c r="R51" s="276">
        <v>1.867648849385121</v>
      </c>
      <c r="T51" s="99" t="s">
        <v>96</v>
      </c>
      <c r="U51" s="197">
        <f t="shared" si="36"/>
        <v>1.9685189718482252</v>
      </c>
      <c r="V51" s="197">
        <f t="shared" si="37"/>
        <v>1.931048226385014</v>
      </c>
      <c r="W51" s="197">
        <f t="shared" si="38"/>
        <v>1.9379734096085597</v>
      </c>
      <c r="X51" s="197">
        <f t="shared" si="39"/>
        <v>1.9375524096088392</v>
      </c>
      <c r="Y51" s="197">
        <f t="shared" si="40"/>
        <v>0</v>
      </c>
      <c r="Z51" s="197">
        <f t="shared" si="41"/>
        <v>0</v>
      </c>
      <c r="AA51" s="197">
        <f t="shared" si="42"/>
        <v>0</v>
      </c>
      <c r="AB51" s="197">
        <f t="shared" si="43"/>
        <v>0</v>
      </c>
      <c r="AC51" s="197">
        <f t="shared" si="44"/>
        <v>0</v>
      </c>
      <c r="AD51" s="197">
        <f t="shared" si="45"/>
        <v>0</v>
      </c>
      <c r="AE51" s="197">
        <f t="shared" si="46"/>
        <v>0</v>
      </c>
      <c r="AF51" s="197">
        <f t="shared" si="47"/>
        <v>0</v>
      </c>
    </row>
    <row r="52" spans="2:32" ht="13.5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T52" s="99" t="s">
        <v>97</v>
      </c>
      <c r="U52" s="197">
        <f t="shared" si="36"/>
        <v>1.7996511627906977</v>
      </c>
      <c r="V52" s="197">
        <f t="shared" si="37"/>
        <v>1.758325779371773</v>
      </c>
      <c r="W52" s="197">
        <f t="shared" si="38"/>
        <v>1.7500519253935944</v>
      </c>
      <c r="X52" s="197">
        <f t="shared" si="39"/>
        <v>1.7555650352904677</v>
      </c>
      <c r="Y52" s="197">
        <f t="shared" si="40"/>
        <v>0</v>
      </c>
      <c r="Z52" s="197">
        <f t="shared" si="41"/>
        <v>0</v>
      </c>
      <c r="AA52" s="197">
        <f t="shared" si="42"/>
        <v>0</v>
      </c>
      <c r="AB52" s="197">
        <f t="shared" si="43"/>
        <v>0</v>
      </c>
      <c r="AC52" s="197">
        <f t="shared" si="44"/>
        <v>0</v>
      </c>
      <c r="AD52" s="197">
        <f t="shared" si="45"/>
        <v>0</v>
      </c>
      <c r="AE52" s="197">
        <f t="shared" si="46"/>
        <v>0</v>
      </c>
      <c r="AF52" s="197">
        <f t="shared" si="47"/>
        <v>0</v>
      </c>
    </row>
    <row r="53" spans="2:32" ht="14.25">
      <c r="B53" s="40" t="str">
        <f>'審査確定状況'!H6</f>
        <v>令和４年４月</v>
      </c>
      <c r="C53" s="3"/>
      <c r="D53" s="3"/>
      <c r="T53" s="99" t="s">
        <v>98</v>
      </c>
      <c r="U53" s="197">
        <f t="shared" si="36"/>
        <v>1.7786026200873362</v>
      </c>
      <c r="V53" s="197">
        <f t="shared" si="37"/>
        <v>1.778596163359534</v>
      </c>
      <c r="W53" s="197">
        <f t="shared" si="38"/>
        <v>1.7911040972587526</v>
      </c>
      <c r="X53" s="197">
        <f t="shared" si="39"/>
        <v>1.784503631961259</v>
      </c>
      <c r="Y53" s="197">
        <f t="shared" si="40"/>
        <v>0</v>
      </c>
      <c r="Z53" s="197">
        <f t="shared" si="41"/>
        <v>0</v>
      </c>
      <c r="AA53" s="197">
        <f t="shared" si="42"/>
        <v>0</v>
      </c>
      <c r="AB53" s="197">
        <f t="shared" si="43"/>
        <v>0</v>
      </c>
      <c r="AC53" s="197">
        <f t="shared" si="44"/>
        <v>0</v>
      </c>
      <c r="AD53" s="197">
        <f t="shared" si="45"/>
        <v>0</v>
      </c>
      <c r="AE53" s="197">
        <f t="shared" si="46"/>
        <v>0</v>
      </c>
      <c r="AF53" s="197">
        <f t="shared" si="47"/>
        <v>0</v>
      </c>
    </row>
    <row r="54" spans="2:32" ht="13.5">
      <c r="B54" t="s">
        <v>23</v>
      </c>
      <c r="R54" t="s">
        <v>103</v>
      </c>
      <c r="T54" s="55" t="s">
        <v>99</v>
      </c>
      <c r="U54" s="197">
        <f t="shared" si="36"/>
        <v>1.8785557986870898</v>
      </c>
      <c r="V54" s="197">
        <f t="shared" si="37"/>
        <v>1.862785329571685</v>
      </c>
      <c r="W54" s="197">
        <f t="shared" si="38"/>
        <v>1.8583340969485935</v>
      </c>
      <c r="X54" s="197">
        <f t="shared" si="39"/>
        <v>1.8579065356095879</v>
      </c>
      <c r="Y54" s="197">
        <f t="shared" si="40"/>
        <v>0</v>
      </c>
      <c r="Z54" s="197">
        <f t="shared" si="41"/>
        <v>0</v>
      </c>
      <c r="AA54" s="197">
        <f t="shared" si="42"/>
        <v>0</v>
      </c>
      <c r="AB54" s="197">
        <f t="shared" si="43"/>
        <v>0</v>
      </c>
      <c r="AC54" s="197">
        <f t="shared" si="44"/>
        <v>0</v>
      </c>
      <c r="AD54" s="197">
        <f t="shared" si="45"/>
        <v>0</v>
      </c>
      <c r="AE54" s="197">
        <f t="shared" si="46"/>
        <v>0</v>
      </c>
      <c r="AF54" s="197">
        <f t="shared" si="47"/>
        <v>0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54" t="s">
        <v>100</v>
      </c>
      <c r="U55" s="197">
        <f t="shared" si="36"/>
        <v>1.4365284974093264</v>
      </c>
      <c r="V55" s="197">
        <f t="shared" si="37"/>
        <v>1.448119619392841</v>
      </c>
      <c r="W55" s="197">
        <f t="shared" si="38"/>
        <v>1.4459586466165413</v>
      </c>
      <c r="X55" s="197">
        <f t="shared" si="39"/>
        <v>1.5065160729800173</v>
      </c>
      <c r="Y55" s="197">
        <f t="shared" si="40"/>
        <v>0</v>
      </c>
      <c r="Z55" s="197">
        <f t="shared" si="41"/>
        <v>0</v>
      </c>
      <c r="AA55" s="197">
        <f t="shared" si="42"/>
        <v>0</v>
      </c>
      <c r="AB55" s="197">
        <f t="shared" si="43"/>
        <v>0</v>
      </c>
      <c r="AC55" s="197">
        <f t="shared" si="44"/>
        <v>0</v>
      </c>
      <c r="AD55" s="197">
        <f t="shared" si="45"/>
        <v>0</v>
      </c>
      <c r="AE55" s="197">
        <f t="shared" si="46"/>
        <v>0</v>
      </c>
      <c r="AF55" s="197">
        <f t="shared" si="47"/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54" t="s">
        <v>101</v>
      </c>
      <c r="U56" s="197">
        <f t="shared" si="36"/>
        <v>1.867648849385121</v>
      </c>
      <c r="V56" s="197">
        <f t="shared" si="37"/>
        <v>1.8359811762285596</v>
      </c>
      <c r="W56" s="197">
        <f t="shared" si="38"/>
        <v>1.8438077031694653</v>
      </c>
      <c r="X56" s="197">
        <f t="shared" si="39"/>
        <v>1.8426418710874575</v>
      </c>
      <c r="Y56" s="197">
        <f t="shared" si="40"/>
        <v>0</v>
      </c>
      <c r="Z56" s="197">
        <f t="shared" si="41"/>
        <v>0</v>
      </c>
      <c r="AA56" s="197">
        <f t="shared" si="42"/>
        <v>0</v>
      </c>
      <c r="AB56" s="197">
        <f t="shared" si="43"/>
        <v>0</v>
      </c>
      <c r="AC56" s="197">
        <f t="shared" si="44"/>
        <v>0</v>
      </c>
      <c r="AD56" s="197">
        <f t="shared" si="45"/>
        <v>0</v>
      </c>
      <c r="AE56" s="197">
        <f t="shared" si="46"/>
        <v>0</v>
      </c>
      <c r="AF56" s="197">
        <f t="shared" si="47"/>
        <v>0</v>
      </c>
    </row>
    <row r="57" spans="2:18" ht="13.5">
      <c r="B57" s="98" t="s">
        <v>28</v>
      </c>
      <c r="C57" s="237">
        <v>17.454493417286777</v>
      </c>
      <c r="D57" s="238"/>
      <c r="E57" s="239"/>
      <c r="F57" s="240">
        <v>17.454493417286777</v>
      </c>
      <c r="G57" s="237">
        <v>1.4194439508247039</v>
      </c>
      <c r="H57" s="238"/>
      <c r="I57" s="239"/>
      <c r="J57" s="240">
        <v>1.4194439508247039</v>
      </c>
      <c r="K57" s="237">
        <v>1.7249244953107614</v>
      </c>
      <c r="L57" s="238"/>
      <c r="M57" s="239"/>
      <c r="N57" s="240">
        <v>1.7249244953107614</v>
      </c>
      <c r="O57" s="241">
        <v>1.8373475009838647</v>
      </c>
      <c r="P57" s="242"/>
      <c r="Q57" s="243"/>
      <c r="R57" s="244">
        <v>1.8373475009838647</v>
      </c>
    </row>
    <row r="58" spans="2:32" ht="13.5">
      <c r="B58" s="99" t="s">
        <v>93</v>
      </c>
      <c r="C58" s="245">
        <v>16.860557768924302</v>
      </c>
      <c r="D58" s="246"/>
      <c r="E58" s="247"/>
      <c r="F58" s="248">
        <v>16.860557768924302</v>
      </c>
      <c r="G58" s="245">
        <v>1.37481461507348</v>
      </c>
      <c r="H58" s="246"/>
      <c r="I58" s="247"/>
      <c r="J58" s="248">
        <v>1.37481461507348</v>
      </c>
      <c r="K58" s="245">
        <v>1.7492416582406471</v>
      </c>
      <c r="L58" s="246"/>
      <c r="M58" s="247"/>
      <c r="N58" s="248">
        <v>1.7492416582406471</v>
      </c>
      <c r="O58" s="249">
        <v>1.8602414904660438</v>
      </c>
      <c r="P58" s="250"/>
      <c r="Q58" s="251"/>
      <c r="R58" s="252">
        <v>1.8602414904660438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6" ht="13.5">
      <c r="B59" s="99" t="s">
        <v>94</v>
      </c>
      <c r="C59" s="245">
        <v>17.059139784946236</v>
      </c>
      <c r="D59" s="246"/>
      <c r="E59" s="247"/>
      <c r="F59" s="248">
        <v>17.059139784946236</v>
      </c>
      <c r="G59" s="245">
        <v>1.3787234042553191</v>
      </c>
      <c r="H59" s="246"/>
      <c r="I59" s="247"/>
      <c r="J59" s="248">
        <v>1.3787234042553191</v>
      </c>
      <c r="K59" s="245">
        <v>1.8265306122448979</v>
      </c>
      <c r="L59" s="246"/>
      <c r="M59" s="247"/>
      <c r="N59" s="248">
        <v>1.8265306122448979</v>
      </c>
      <c r="O59" s="249">
        <v>1.930368149258704</v>
      </c>
      <c r="P59" s="250"/>
      <c r="Q59" s="251"/>
      <c r="R59" s="252">
        <v>1.930368149258704</v>
      </c>
      <c r="T59" s="104"/>
      <c r="U59" s="104"/>
      <c r="V59" s="225"/>
      <c r="W59" s="225"/>
      <c r="X59" s="226"/>
      <c r="Y59" s="226"/>
      <c r="Z59" s="226"/>
      <c r="AA59" s="226"/>
      <c r="AB59" s="225"/>
      <c r="AC59" s="225"/>
      <c r="AD59" s="225"/>
      <c r="AE59" s="225"/>
      <c r="AF59" s="225"/>
      <c r="AG59" s="227"/>
      <c r="AH59" s="227"/>
      <c r="AI59" s="227"/>
      <c r="AJ59" s="227"/>
    </row>
    <row r="60" spans="2:36" ht="13.5">
      <c r="B60" s="99" t="s">
        <v>95</v>
      </c>
      <c r="C60" s="245">
        <v>16.68348623853211</v>
      </c>
      <c r="D60" s="246"/>
      <c r="E60" s="247"/>
      <c r="F60" s="248">
        <v>16.68348623853211</v>
      </c>
      <c r="G60" s="245">
        <v>1.3848489229434726</v>
      </c>
      <c r="H60" s="246"/>
      <c r="I60" s="247"/>
      <c r="J60" s="248">
        <v>1.3848489229434726</v>
      </c>
      <c r="K60" s="245">
        <v>1.9803545759463344</v>
      </c>
      <c r="L60" s="246"/>
      <c r="M60" s="247"/>
      <c r="N60" s="248">
        <v>1.9803545759463344</v>
      </c>
      <c r="O60" s="249">
        <v>1.8686189399034052</v>
      </c>
      <c r="P60" s="250"/>
      <c r="Q60" s="251"/>
      <c r="R60" s="252">
        <v>1.8686189399034052</v>
      </c>
      <c r="T60" s="104"/>
      <c r="U60" s="104"/>
      <c r="V60" s="225"/>
      <c r="W60" s="225"/>
      <c r="X60" s="226"/>
      <c r="Y60" s="226"/>
      <c r="Z60" s="226"/>
      <c r="AA60" s="226"/>
      <c r="AB60" s="226"/>
      <c r="AC60" s="226"/>
      <c r="AD60" s="225"/>
      <c r="AE60" s="225"/>
      <c r="AF60" s="225"/>
      <c r="AG60" s="227"/>
      <c r="AH60" s="227"/>
      <c r="AI60" s="227"/>
      <c r="AJ60" s="227"/>
    </row>
    <row r="61" spans="2:36" ht="13.5">
      <c r="B61" s="99" t="s">
        <v>96</v>
      </c>
      <c r="C61" s="245">
        <v>18.441124780316343</v>
      </c>
      <c r="D61" s="246"/>
      <c r="E61" s="247"/>
      <c r="F61" s="248">
        <v>18.441124780316343</v>
      </c>
      <c r="G61" s="245">
        <v>1.4145536750779006</v>
      </c>
      <c r="H61" s="246"/>
      <c r="I61" s="247"/>
      <c r="J61" s="248">
        <v>1.4145536750779006</v>
      </c>
      <c r="K61" s="245">
        <v>1.6310586734693877</v>
      </c>
      <c r="L61" s="246"/>
      <c r="M61" s="247"/>
      <c r="N61" s="248">
        <v>1.6310586734693877</v>
      </c>
      <c r="O61" s="249">
        <v>1.931048226385014</v>
      </c>
      <c r="P61" s="250"/>
      <c r="Q61" s="251"/>
      <c r="R61" s="252">
        <v>1.931048226385014</v>
      </c>
      <c r="T61" s="104"/>
      <c r="U61" s="104"/>
      <c r="V61" s="225"/>
      <c r="W61" s="225"/>
      <c r="X61" s="226"/>
      <c r="Y61" s="226"/>
      <c r="Z61" s="226"/>
      <c r="AA61" s="226"/>
      <c r="AB61" s="226"/>
      <c r="AC61" s="226"/>
      <c r="AD61" s="225"/>
      <c r="AE61" s="225"/>
      <c r="AF61" s="225"/>
      <c r="AG61" s="227"/>
      <c r="AH61" s="227"/>
      <c r="AI61" s="227"/>
      <c r="AJ61" s="227"/>
    </row>
    <row r="62" spans="2:36" ht="13.5">
      <c r="B62" s="99" t="s">
        <v>97</v>
      </c>
      <c r="C62" s="245">
        <v>15.863713798977853</v>
      </c>
      <c r="D62" s="246"/>
      <c r="E62" s="247"/>
      <c r="F62" s="248">
        <v>15.863713798977853</v>
      </c>
      <c r="G62" s="245">
        <v>1.370333569907736</v>
      </c>
      <c r="H62" s="246"/>
      <c r="I62" s="247"/>
      <c r="J62" s="248">
        <v>1.370333569907736</v>
      </c>
      <c r="K62" s="245">
        <v>1.736510545056149</v>
      </c>
      <c r="L62" s="246"/>
      <c r="M62" s="247"/>
      <c r="N62" s="248">
        <v>1.736510545056149</v>
      </c>
      <c r="O62" s="249">
        <v>1.758325779371773</v>
      </c>
      <c r="P62" s="250"/>
      <c r="Q62" s="251"/>
      <c r="R62" s="252">
        <v>1.758325779371773</v>
      </c>
      <c r="T62" s="107"/>
      <c r="U62" s="7"/>
      <c r="V62" s="228"/>
      <c r="W62" s="228"/>
      <c r="X62" s="226"/>
      <c r="Y62" s="226"/>
      <c r="Z62" s="226"/>
      <c r="AA62" s="226"/>
      <c r="AB62" s="226"/>
      <c r="AC62" s="226"/>
      <c r="AD62" s="228"/>
      <c r="AE62" s="228"/>
      <c r="AF62" s="228"/>
      <c r="AG62" s="227"/>
      <c r="AH62" s="227"/>
      <c r="AI62" s="227"/>
      <c r="AJ62" s="227"/>
    </row>
    <row r="63" spans="2:36" ht="13.5">
      <c r="B63" s="99" t="s">
        <v>98</v>
      </c>
      <c r="C63" s="245">
        <v>15.903381642512077</v>
      </c>
      <c r="D63" s="246"/>
      <c r="E63" s="247"/>
      <c r="F63" s="248">
        <v>15.903381642512077</v>
      </c>
      <c r="G63" s="245">
        <v>1.3721781574130567</v>
      </c>
      <c r="H63" s="246"/>
      <c r="I63" s="247"/>
      <c r="J63" s="248">
        <v>1.3721781574130567</v>
      </c>
      <c r="K63" s="245">
        <v>1.8272787318361956</v>
      </c>
      <c r="L63" s="246"/>
      <c r="M63" s="247"/>
      <c r="N63" s="248">
        <v>1.8272787318361956</v>
      </c>
      <c r="O63" s="249">
        <v>1.778596163359534</v>
      </c>
      <c r="P63" s="250"/>
      <c r="Q63" s="251"/>
      <c r="R63" s="252">
        <v>1.778596163359534</v>
      </c>
      <c r="T63" s="104"/>
      <c r="U63" s="105"/>
      <c r="V63" s="229"/>
      <c r="W63" s="229"/>
      <c r="X63" s="226"/>
      <c r="Y63" s="226"/>
      <c r="Z63" s="226"/>
      <c r="AA63" s="226"/>
      <c r="AB63" s="226"/>
      <c r="AC63" s="226"/>
      <c r="AD63" s="230"/>
      <c r="AE63" s="230"/>
      <c r="AF63" s="230"/>
      <c r="AG63" s="227"/>
      <c r="AH63" s="227"/>
      <c r="AI63" s="227"/>
      <c r="AJ63" s="227"/>
    </row>
    <row r="64" spans="2:36" ht="13.5">
      <c r="B64" s="288" t="s">
        <v>99</v>
      </c>
      <c r="C64" s="253">
        <v>17.862676056338028</v>
      </c>
      <c r="D64" s="254"/>
      <c r="E64" s="255"/>
      <c r="F64" s="256">
        <v>17.862676056338028</v>
      </c>
      <c r="G64" s="253">
        <v>1.4048215403882278</v>
      </c>
      <c r="H64" s="254"/>
      <c r="I64" s="255"/>
      <c r="J64" s="256">
        <v>1.4048215403882278</v>
      </c>
      <c r="K64" s="253">
        <v>1.7777170944838885</v>
      </c>
      <c r="L64" s="254"/>
      <c r="M64" s="255"/>
      <c r="N64" s="256">
        <v>1.7777170944838885</v>
      </c>
      <c r="O64" s="257">
        <v>1.862785329571685</v>
      </c>
      <c r="P64" s="258"/>
      <c r="Q64" s="259"/>
      <c r="R64" s="260">
        <v>1.862785329571685</v>
      </c>
      <c r="T64" s="104"/>
      <c r="U64" s="105"/>
      <c r="V64" s="229"/>
      <c r="W64" s="229"/>
      <c r="X64" s="226"/>
      <c r="Y64" s="226"/>
      <c r="Z64" s="226"/>
      <c r="AA64" s="226"/>
      <c r="AB64" s="226"/>
      <c r="AC64" s="226"/>
      <c r="AD64" s="230"/>
      <c r="AE64" s="230"/>
      <c r="AF64" s="230"/>
      <c r="AG64" s="227"/>
      <c r="AH64" s="227"/>
      <c r="AI64" s="227"/>
      <c r="AJ64" s="227"/>
    </row>
    <row r="65" spans="2:36" ht="13.5">
      <c r="B65" s="289" t="s">
        <v>100</v>
      </c>
      <c r="C65" s="261">
        <v>10.066666666666666</v>
      </c>
      <c r="D65" s="262"/>
      <c r="E65" s="263"/>
      <c r="F65" s="264">
        <v>10.066666666666666</v>
      </c>
      <c r="G65" s="261">
        <v>1.2839506172839505</v>
      </c>
      <c r="H65" s="262"/>
      <c r="I65" s="263"/>
      <c r="J65" s="264">
        <v>1.2839506172839505</v>
      </c>
      <c r="K65" s="261">
        <v>1.5341772151898734</v>
      </c>
      <c r="L65" s="262"/>
      <c r="M65" s="263"/>
      <c r="N65" s="264">
        <v>1.5341772151898734</v>
      </c>
      <c r="O65" s="265">
        <v>1.448119619392841</v>
      </c>
      <c r="P65" s="266"/>
      <c r="Q65" s="267"/>
      <c r="R65" s="268">
        <v>1.448119619392841</v>
      </c>
      <c r="T65" s="104"/>
      <c r="U65" s="105"/>
      <c r="V65" s="229"/>
      <c r="W65" s="229"/>
      <c r="X65" s="226"/>
      <c r="Y65" s="226"/>
      <c r="Z65" s="226"/>
      <c r="AA65" s="226"/>
      <c r="AB65" s="226"/>
      <c r="AC65" s="226"/>
      <c r="AD65" s="230"/>
      <c r="AE65" s="230"/>
      <c r="AF65" s="230"/>
      <c r="AG65" s="227"/>
      <c r="AH65" s="227"/>
      <c r="AI65" s="227"/>
      <c r="AJ65" s="227"/>
    </row>
    <row r="66" spans="2:36" ht="13.5">
      <c r="B66" s="54" t="s">
        <v>101</v>
      </c>
      <c r="C66" s="269">
        <v>17.070031545741326</v>
      </c>
      <c r="D66" s="270"/>
      <c r="E66" s="271"/>
      <c r="F66" s="272">
        <v>17.070031545741326</v>
      </c>
      <c r="G66" s="269">
        <v>1.3972071568177675</v>
      </c>
      <c r="H66" s="270"/>
      <c r="I66" s="271"/>
      <c r="J66" s="272">
        <v>1.3972071568177675</v>
      </c>
      <c r="K66" s="269">
        <v>1.7502536077751236</v>
      </c>
      <c r="L66" s="270"/>
      <c r="M66" s="271"/>
      <c r="N66" s="272">
        <v>1.7502536077751236</v>
      </c>
      <c r="O66" s="273">
        <v>1.8359811762285596</v>
      </c>
      <c r="P66" s="274"/>
      <c r="Q66" s="275"/>
      <c r="R66" s="276">
        <v>1.8359811762285596</v>
      </c>
      <c r="T66" s="104"/>
      <c r="U66" s="105"/>
      <c r="V66" s="229"/>
      <c r="W66" s="229"/>
      <c r="X66" s="226"/>
      <c r="Y66" s="226"/>
      <c r="Z66" s="226"/>
      <c r="AA66" s="226"/>
      <c r="AB66" s="226"/>
      <c r="AC66" s="226"/>
      <c r="AD66" s="230"/>
      <c r="AE66" s="230"/>
      <c r="AF66" s="230"/>
      <c r="AG66" s="227"/>
      <c r="AH66" s="227"/>
      <c r="AI66" s="227"/>
      <c r="AJ66" s="227"/>
    </row>
    <row r="67" spans="20:36" ht="13.5">
      <c r="T67" s="104"/>
      <c r="U67" s="105"/>
      <c r="V67" s="229"/>
      <c r="W67" s="229"/>
      <c r="X67" s="226"/>
      <c r="Y67" s="226"/>
      <c r="Z67" s="226"/>
      <c r="AA67" s="226"/>
      <c r="AB67" s="226"/>
      <c r="AC67" s="226"/>
      <c r="AD67" s="229"/>
      <c r="AE67" s="229"/>
      <c r="AF67" s="229"/>
      <c r="AG67" s="227"/>
      <c r="AH67" s="227"/>
      <c r="AI67" s="227"/>
      <c r="AJ67" s="227"/>
    </row>
    <row r="68" spans="2:36" ht="14.25">
      <c r="B68" s="40" t="str">
        <f>'審査確定状況'!K6</f>
        <v>令和４年５月</v>
      </c>
      <c r="C68" s="3"/>
      <c r="D68" s="3"/>
      <c r="T68" s="104"/>
      <c r="U68" s="105"/>
      <c r="V68" s="229"/>
      <c r="W68" s="229"/>
      <c r="X68" s="226"/>
      <c r="Y68" s="226"/>
      <c r="Z68" s="226"/>
      <c r="AA68" s="226"/>
      <c r="AB68" s="226"/>
      <c r="AC68" s="226"/>
      <c r="AD68" s="229"/>
      <c r="AE68" s="229"/>
      <c r="AF68" s="229"/>
      <c r="AG68" s="227"/>
      <c r="AH68" s="227"/>
      <c r="AI68" s="227"/>
      <c r="AJ68" s="227"/>
    </row>
    <row r="69" spans="2:36" ht="13.5">
      <c r="B69" t="s">
        <v>23</v>
      </c>
      <c r="R69" t="s">
        <v>103</v>
      </c>
      <c r="T69" s="104"/>
      <c r="U69" s="105"/>
      <c r="V69" s="229"/>
      <c r="W69" s="229"/>
      <c r="X69" s="229"/>
      <c r="Y69" s="230"/>
      <c r="Z69" s="226"/>
      <c r="AA69" s="226"/>
      <c r="AB69" s="226"/>
      <c r="AC69" s="226"/>
      <c r="AD69" s="229"/>
      <c r="AE69" s="229"/>
      <c r="AF69" s="229"/>
      <c r="AG69" s="227"/>
      <c r="AH69" s="227"/>
      <c r="AI69" s="227"/>
      <c r="AJ69" s="227"/>
    </row>
    <row r="70" spans="2:36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229"/>
      <c r="W70" s="229"/>
      <c r="X70" s="229"/>
      <c r="Y70" s="230"/>
      <c r="Z70" s="230"/>
      <c r="AA70" s="229"/>
      <c r="AB70" s="229"/>
      <c r="AC70" s="229"/>
      <c r="AD70" s="229"/>
      <c r="AE70" s="229"/>
      <c r="AF70" s="229"/>
      <c r="AG70" s="227"/>
      <c r="AH70" s="227"/>
      <c r="AI70" s="227"/>
      <c r="AJ70" s="227"/>
    </row>
    <row r="71" spans="2:36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229"/>
      <c r="W71" s="229"/>
      <c r="X71" s="229"/>
      <c r="Y71" s="230"/>
      <c r="Z71" s="230"/>
      <c r="AA71" s="229"/>
      <c r="AB71" s="229"/>
      <c r="AC71" s="229"/>
      <c r="AD71" s="229"/>
      <c r="AE71" s="229"/>
      <c r="AF71" s="229"/>
      <c r="AG71" s="227"/>
      <c r="AH71" s="227"/>
      <c r="AI71" s="227"/>
      <c r="AJ71" s="227"/>
    </row>
    <row r="72" spans="2:36" ht="13.5">
      <c r="B72" s="98" t="s">
        <v>28</v>
      </c>
      <c r="C72" s="237">
        <v>18.33601378518093</v>
      </c>
      <c r="D72" s="238"/>
      <c r="E72" s="239"/>
      <c r="F72" s="240">
        <v>18.33601378518093</v>
      </c>
      <c r="G72" s="237">
        <v>1.3953897410745997</v>
      </c>
      <c r="H72" s="238"/>
      <c r="I72" s="239"/>
      <c r="J72" s="240">
        <v>1.3953897410745997</v>
      </c>
      <c r="K72" s="237">
        <v>1.7042760199493092</v>
      </c>
      <c r="L72" s="238">
        <v>2</v>
      </c>
      <c r="M72" s="239"/>
      <c r="N72" s="240">
        <v>1.7042518397383484</v>
      </c>
      <c r="O72" s="241">
        <v>1.8505355603890508</v>
      </c>
      <c r="P72" s="242">
        <v>2</v>
      </c>
      <c r="Q72" s="243"/>
      <c r="R72" s="244">
        <v>1.850533515731874</v>
      </c>
      <c r="T72" s="104"/>
      <c r="U72" s="10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7"/>
      <c r="AH72" s="227"/>
      <c r="AI72" s="227"/>
      <c r="AJ72" s="227"/>
    </row>
    <row r="73" spans="2:36" ht="13.5">
      <c r="B73" s="99" t="s">
        <v>93</v>
      </c>
      <c r="C73" s="245">
        <v>17.239837398373982</v>
      </c>
      <c r="D73" s="246"/>
      <c r="E73" s="247"/>
      <c r="F73" s="248">
        <v>17.239837398373982</v>
      </c>
      <c r="G73" s="245">
        <v>1.3564985952979447</v>
      </c>
      <c r="H73" s="246"/>
      <c r="I73" s="247"/>
      <c r="J73" s="248">
        <v>1.3564985952979447</v>
      </c>
      <c r="K73" s="245">
        <v>1.723625557206538</v>
      </c>
      <c r="L73" s="246"/>
      <c r="M73" s="247"/>
      <c r="N73" s="248">
        <v>1.723625557206538</v>
      </c>
      <c r="O73" s="249">
        <v>1.8833034111310591</v>
      </c>
      <c r="P73" s="250"/>
      <c r="Q73" s="251"/>
      <c r="R73" s="252">
        <v>1.8833034111310591</v>
      </c>
      <c r="T73" s="104"/>
      <c r="U73" s="10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7"/>
      <c r="AH73" s="227"/>
      <c r="AI73" s="227"/>
      <c r="AJ73" s="227"/>
    </row>
    <row r="74" spans="2:36" ht="13.5">
      <c r="B74" s="99" t="s">
        <v>94</v>
      </c>
      <c r="C74" s="245">
        <v>16.642857142857142</v>
      </c>
      <c r="D74" s="246"/>
      <c r="E74" s="247"/>
      <c r="F74" s="248">
        <v>16.642857142857142</v>
      </c>
      <c r="G74" s="245">
        <v>1.3867819915724107</v>
      </c>
      <c r="H74" s="246">
        <v>1</v>
      </c>
      <c r="I74" s="247"/>
      <c r="J74" s="248">
        <v>1.3866962305986696</v>
      </c>
      <c r="K74" s="245">
        <v>1.7985524728588662</v>
      </c>
      <c r="L74" s="246"/>
      <c r="M74" s="247"/>
      <c r="N74" s="248">
        <v>1.7985524728588662</v>
      </c>
      <c r="O74" s="249">
        <v>1.9516304347826088</v>
      </c>
      <c r="P74" s="250">
        <v>1</v>
      </c>
      <c r="Q74" s="251"/>
      <c r="R74" s="252">
        <v>1.951458069190364</v>
      </c>
      <c r="T74" s="104"/>
      <c r="U74" s="104"/>
      <c r="V74" s="225"/>
      <c r="W74" s="225"/>
      <c r="X74" s="225"/>
      <c r="Y74" s="230"/>
      <c r="Z74" s="230"/>
      <c r="AA74" s="225"/>
      <c r="AB74" s="225"/>
      <c r="AC74" s="225"/>
      <c r="AD74" s="225"/>
      <c r="AE74" s="225"/>
      <c r="AF74" s="225"/>
      <c r="AG74" s="227"/>
      <c r="AH74" s="227"/>
      <c r="AI74" s="227"/>
      <c r="AJ74" s="227"/>
    </row>
    <row r="75" spans="2:36" ht="13.5">
      <c r="B75" s="99" t="s">
        <v>95</v>
      </c>
      <c r="C75" s="245">
        <v>17.36890951276102</v>
      </c>
      <c r="D75" s="246"/>
      <c r="E75" s="247"/>
      <c r="F75" s="248">
        <v>17.36890951276102</v>
      </c>
      <c r="G75" s="245">
        <v>1.3537650602409639</v>
      </c>
      <c r="H75" s="246"/>
      <c r="I75" s="247"/>
      <c r="J75" s="248">
        <v>1.3537650602409639</v>
      </c>
      <c r="K75" s="245">
        <v>1.913983903420523</v>
      </c>
      <c r="L75" s="246"/>
      <c r="M75" s="247"/>
      <c r="N75" s="248">
        <v>1.913983903420523</v>
      </c>
      <c r="O75" s="249">
        <v>1.8643862666411872</v>
      </c>
      <c r="P75" s="250"/>
      <c r="Q75" s="251"/>
      <c r="R75" s="252">
        <v>1.8643862666411872</v>
      </c>
      <c r="T75" s="107"/>
      <c r="U75" s="7"/>
      <c r="V75" s="228"/>
      <c r="W75" s="228"/>
      <c r="X75" s="228"/>
      <c r="Y75" s="231"/>
      <c r="Z75" s="231"/>
      <c r="AA75" s="228"/>
      <c r="AB75" s="228"/>
      <c r="AC75" s="228"/>
      <c r="AD75" s="228"/>
      <c r="AE75" s="228"/>
      <c r="AF75" s="228"/>
      <c r="AG75" s="227"/>
      <c r="AH75" s="227"/>
      <c r="AI75" s="227"/>
      <c r="AJ75" s="227"/>
    </row>
    <row r="76" spans="2:36" ht="13.5">
      <c r="B76" s="99" t="s">
        <v>96</v>
      </c>
      <c r="C76" s="245">
        <v>19.133333333333333</v>
      </c>
      <c r="D76" s="246"/>
      <c r="E76" s="247"/>
      <c r="F76" s="248">
        <v>19.133333333333333</v>
      </c>
      <c r="G76" s="245">
        <v>1.3863695937090432</v>
      </c>
      <c r="H76" s="246"/>
      <c r="I76" s="247"/>
      <c r="J76" s="248">
        <v>1.3863695937090432</v>
      </c>
      <c r="K76" s="245">
        <v>1.5704960835509139</v>
      </c>
      <c r="L76" s="246"/>
      <c r="M76" s="247"/>
      <c r="N76" s="248">
        <v>1.5704960835509139</v>
      </c>
      <c r="O76" s="249">
        <v>1.9379734096085597</v>
      </c>
      <c r="P76" s="250"/>
      <c r="Q76" s="251"/>
      <c r="R76" s="252">
        <v>1.9379734096085597</v>
      </c>
      <c r="T76" s="104"/>
      <c r="U76" s="105"/>
      <c r="V76" s="229"/>
      <c r="W76" s="229"/>
      <c r="X76" s="229"/>
      <c r="Y76" s="230"/>
      <c r="Z76" s="230"/>
      <c r="AA76" s="230"/>
      <c r="AB76" s="230"/>
      <c r="AC76" s="230"/>
      <c r="AD76" s="230"/>
      <c r="AE76" s="230"/>
      <c r="AF76" s="230"/>
      <c r="AG76" s="227"/>
      <c r="AH76" s="227"/>
      <c r="AI76" s="227"/>
      <c r="AJ76" s="227"/>
    </row>
    <row r="77" spans="2:36" ht="13.5">
      <c r="B77" s="99" t="s">
        <v>97</v>
      </c>
      <c r="C77" s="245">
        <v>16.207482993197278</v>
      </c>
      <c r="D77" s="246"/>
      <c r="E77" s="247"/>
      <c r="F77" s="248">
        <v>16.207482993197278</v>
      </c>
      <c r="G77" s="245">
        <v>1.3359780439121756</v>
      </c>
      <c r="H77" s="246"/>
      <c r="I77" s="247"/>
      <c r="J77" s="248">
        <v>1.3359780439121756</v>
      </c>
      <c r="K77" s="245">
        <v>1.6911465892597968</v>
      </c>
      <c r="L77" s="246"/>
      <c r="M77" s="247"/>
      <c r="N77" s="248">
        <v>1.6911465892597968</v>
      </c>
      <c r="O77" s="249">
        <v>1.7500519253935944</v>
      </c>
      <c r="P77" s="250"/>
      <c r="Q77" s="251"/>
      <c r="R77" s="252">
        <v>1.7500519253935944</v>
      </c>
      <c r="T77" s="104"/>
      <c r="U77" s="105"/>
      <c r="V77" s="229"/>
      <c r="W77" s="229"/>
      <c r="X77" s="229"/>
      <c r="Y77" s="230"/>
      <c r="Z77" s="230"/>
      <c r="AA77" s="230"/>
      <c r="AB77" s="230"/>
      <c r="AC77" s="230"/>
      <c r="AD77" s="230"/>
      <c r="AE77" s="230"/>
      <c r="AF77" s="230"/>
      <c r="AG77" s="227"/>
      <c r="AH77" s="227"/>
      <c r="AI77" s="227"/>
      <c r="AJ77" s="227"/>
    </row>
    <row r="78" spans="2:36" ht="13.5">
      <c r="B78" s="99" t="s">
        <v>98</v>
      </c>
      <c r="C78" s="245">
        <v>17.471177944862156</v>
      </c>
      <c r="D78" s="246"/>
      <c r="E78" s="247"/>
      <c r="F78" s="248">
        <v>17.471177944862156</v>
      </c>
      <c r="G78" s="245">
        <v>1.3461760461760461</v>
      </c>
      <c r="H78" s="246"/>
      <c r="I78" s="247"/>
      <c r="J78" s="248">
        <v>1.3461760461760461</v>
      </c>
      <c r="K78" s="245">
        <v>1.7596491228070175</v>
      </c>
      <c r="L78" s="246"/>
      <c r="M78" s="247"/>
      <c r="N78" s="248">
        <v>1.7596491228070175</v>
      </c>
      <c r="O78" s="249">
        <v>1.7911040972587526</v>
      </c>
      <c r="P78" s="250"/>
      <c r="Q78" s="251"/>
      <c r="R78" s="252">
        <v>1.7911040972587526</v>
      </c>
      <c r="T78" s="104"/>
      <c r="U78" s="105"/>
      <c r="V78" s="229"/>
      <c r="W78" s="229"/>
      <c r="X78" s="229"/>
      <c r="Y78" s="230"/>
      <c r="Z78" s="230"/>
      <c r="AA78" s="230"/>
      <c r="AB78" s="230"/>
      <c r="AC78" s="230"/>
      <c r="AD78" s="230"/>
      <c r="AE78" s="230"/>
      <c r="AF78" s="230"/>
      <c r="AG78" s="227"/>
      <c r="AH78" s="227"/>
      <c r="AI78" s="227"/>
      <c r="AJ78" s="227"/>
    </row>
    <row r="79" spans="2:36" ht="13.5">
      <c r="B79" s="288" t="s">
        <v>99</v>
      </c>
      <c r="C79" s="253">
        <v>17.97952218430034</v>
      </c>
      <c r="D79" s="254"/>
      <c r="E79" s="255"/>
      <c r="F79" s="256">
        <v>17.97952218430034</v>
      </c>
      <c r="G79" s="253">
        <v>1.3536790234068765</v>
      </c>
      <c r="H79" s="254"/>
      <c r="I79" s="255"/>
      <c r="J79" s="256">
        <v>1.3536790234068765</v>
      </c>
      <c r="K79" s="253">
        <v>1.7297457125960969</v>
      </c>
      <c r="L79" s="254"/>
      <c r="M79" s="255"/>
      <c r="N79" s="256">
        <v>1.7297457125960969</v>
      </c>
      <c r="O79" s="257">
        <v>1.8583340969485935</v>
      </c>
      <c r="P79" s="258"/>
      <c r="Q79" s="259"/>
      <c r="R79" s="260">
        <v>1.8583340969485935</v>
      </c>
      <c r="T79" s="104"/>
      <c r="U79" s="105"/>
      <c r="V79" s="229"/>
      <c r="W79" s="229"/>
      <c r="X79" s="229"/>
      <c r="Y79" s="230"/>
      <c r="Z79" s="230"/>
      <c r="AA79" s="230"/>
      <c r="AB79" s="230"/>
      <c r="AC79" s="230"/>
      <c r="AD79" s="230"/>
      <c r="AE79" s="230"/>
      <c r="AF79" s="230"/>
      <c r="AG79" s="227"/>
      <c r="AH79" s="227"/>
      <c r="AI79" s="227"/>
      <c r="AJ79" s="227"/>
    </row>
    <row r="80" spans="2:36" ht="13.5">
      <c r="B80" s="289" t="s">
        <v>100</v>
      </c>
      <c r="C80" s="261">
        <v>9.485714285714286</v>
      </c>
      <c r="D80" s="262"/>
      <c r="E80" s="263"/>
      <c r="F80" s="264">
        <v>9.485714285714286</v>
      </c>
      <c r="G80" s="261">
        <v>1.2651162790697674</v>
      </c>
      <c r="H80" s="262"/>
      <c r="I80" s="263"/>
      <c r="J80" s="264">
        <v>1.2651162790697674</v>
      </c>
      <c r="K80" s="261">
        <v>1.5254691689008042</v>
      </c>
      <c r="L80" s="262"/>
      <c r="M80" s="263"/>
      <c r="N80" s="264">
        <v>1.5254691689008042</v>
      </c>
      <c r="O80" s="265">
        <v>1.4459586466165413</v>
      </c>
      <c r="P80" s="266"/>
      <c r="Q80" s="267"/>
      <c r="R80" s="268">
        <v>1.4459586466165413</v>
      </c>
      <c r="T80" s="104"/>
      <c r="U80" s="105"/>
      <c r="V80" s="229"/>
      <c r="W80" s="229"/>
      <c r="X80" s="229"/>
      <c r="Y80" s="230"/>
      <c r="Z80" s="230"/>
      <c r="AA80" s="230"/>
      <c r="AB80" s="230"/>
      <c r="AC80" s="230"/>
      <c r="AD80" s="230"/>
      <c r="AE80" s="230"/>
      <c r="AF80" s="230"/>
      <c r="AG80" s="227"/>
      <c r="AH80" s="227"/>
      <c r="AI80" s="227"/>
      <c r="AJ80" s="227"/>
    </row>
    <row r="81" spans="2:36" ht="13.5">
      <c r="B81" s="54" t="s">
        <v>101</v>
      </c>
      <c r="C81" s="269">
        <v>17.735368956743002</v>
      </c>
      <c r="D81" s="270"/>
      <c r="E81" s="271"/>
      <c r="F81" s="272">
        <v>17.735368956743002</v>
      </c>
      <c r="G81" s="269">
        <v>1.3706015853260833</v>
      </c>
      <c r="H81" s="270">
        <v>1</v>
      </c>
      <c r="I81" s="271"/>
      <c r="J81" s="272">
        <v>1.3705991188254556</v>
      </c>
      <c r="K81" s="269">
        <v>1.71203236978363</v>
      </c>
      <c r="L81" s="270">
        <v>2</v>
      </c>
      <c r="M81" s="271"/>
      <c r="N81" s="272">
        <v>1.7120224950277758</v>
      </c>
      <c r="O81" s="273">
        <v>1.8438131340560033</v>
      </c>
      <c r="P81" s="274"/>
      <c r="Q81" s="275"/>
      <c r="R81" s="276">
        <v>1.8438077031694653</v>
      </c>
      <c r="T81" s="104"/>
      <c r="U81" s="104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7"/>
      <c r="AH81" s="227"/>
      <c r="AI81" s="227"/>
      <c r="AJ81" s="227"/>
    </row>
    <row r="82" spans="20:36" ht="13.5">
      <c r="T82" s="104"/>
      <c r="U82" s="105"/>
      <c r="V82" s="229"/>
      <c r="W82" s="229"/>
      <c r="X82" s="229"/>
      <c r="Y82" s="230"/>
      <c r="Z82" s="230"/>
      <c r="AA82" s="229"/>
      <c r="AB82" s="229"/>
      <c r="AC82" s="229"/>
      <c r="AD82" s="229"/>
      <c r="AE82" s="229"/>
      <c r="AF82" s="229"/>
      <c r="AG82" s="227"/>
      <c r="AH82" s="227"/>
      <c r="AI82" s="227"/>
      <c r="AJ82" s="227"/>
    </row>
    <row r="83" spans="2:36" ht="14.25">
      <c r="B83" s="40" t="str">
        <f>'審査確定状況'!N6</f>
        <v>令和４年６月</v>
      </c>
      <c r="C83" s="3"/>
      <c r="D83" s="3"/>
      <c r="T83" s="104"/>
      <c r="U83" s="105"/>
      <c r="V83" s="229"/>
      <c r="W83" s="229"/>
      <c r="X83" s="229"/>
      <c r="Y83" s="230"/>
      <c r="Z83" s="230"/>
      <c r="AA83" s="229"/>
      <c r="AB83" s="229"/>
      <c r="AC83" s="229"/>
      <c r="AD83" s="229"/>
      <c r="AE83" s="229"/>
      <c r="AF83" s="229"/>
      <c r="AG83" s="227"/>
      <c r="AH83" s="227"/>
      <c r="AI83" s="227"/>
      <c r="AJ83" s="227"/>
    </row>
    <row r="84" spans="2:36" ht="13.5">
      <c r="B84" t="s">
        <v>23</v>
      </c>
      <c r="R84" t="s">
        <v>103</v>
      </c>
      <c r="T84" s="104"/>
      <c r="U84" s="105"/>
      <c r="V84" s="229"/>
      <c r="W84" s="229"/>
      <c r="X84" s="229"/>
      <c r="Y84" s="230"/>
      <c r="Z84" s="230"/>
      <c r="AA84" s="229"/>
      <c r="AB84" s="229"/>
      <c r="AC84" s="229"/>
      <c r="AD84" s="229"/>
      <c r="AE84" s="229"/>
      <c r="AF84" s="229"/>
      <c r="AG84" s="227"/>
      <c r="AH84" s="227"/>
      <c r="AI84" s="227"/>
      <c r="AJ84" s="227"/>
    </row>
    <row r="85" spans="2:36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229"/>
      <c r="W85" s="229"/>
      <c r="X85" s="229"/>
      <c r="Y85" s="230"/>
      <c r="Z85" s="230"/>
      <c r="AA85" s="229"/>
      <c r="AB85" s="229"/>
      <c r="AC85" s="229"/>
      <c r="AD85" s="229"/>
      <c r="AE85" s="229"/>
      <c r="AF85" s="229"/>
      <c r="AG85" s="227"/>
      <c r="AH85" s="227"/>
      <c r="AI85" s="227"/>
      <c r="AJ85" s="227"/>
    </row>
    <row r="86" spans="2:36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229"/>
      <c r="W86" s="229"/>
      <c r="X86" s="229"/>
      <c r="Y86" s="230"/>
      <c r="Z86" s="230"/>
      <c r="AA86" s="229"/>
      <c r="AB86" s="229"/>
      <c r="AC86" s="229"/>
      <c r="AD86" s="229"/>
      <c r="AE86" s="229"/>
      <c r="AF86" s="229"/>
      <c r="AG86" s="227"/>
      <c r="AH86" s="227"/>
      <c r="AI86" s="227"/>
      <c r="AJ86" s="227"/>
    </row>
    <row r="87" spans="2:36" ht="13.5">
      <c r="B87" s="98" t="s">
        <v>28</v>
      </c>
      <c r="C87" s="237">
        <v>17.209366391184574</v>
      </c>
      <c r="D87" s="238"/>
      <c r="E87" s="239"/>
      <c r="F87" s="240">
        <v>17.209366391184574</v>
      </c>
      <c r="G87" s="237">
        <v>1.4233439912153214</v>
      </c>
      <c r="H87" s="238"/>
      <c r="I87" s="239"/>
      <c r="J87" s="240">
        <v>1.4233439912153214</v>
      </c>
      <c r="K87" s="237">
        <v>1.7157188168473851</v>
      </c>
      <c r="L87" s="238"/>
      <c r="M87" s="239"/>
      <c r="N87" s="240">
        <v>1.7157188168473851</v>
      </c>
      <c r="O87" s="241">
        <v>1.8452870708168387</v>
      </c>
      <c r="P87" s="242"/>
      <c r="Q87" s="243"/>
      <c r="R87" s="244">
        <v>1.8452870708168387</v>
      </c>
      <c r="T87" s="104"/>
      <c r="U87" s="104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7"/>
      <c r="AH87" s="227"/>
      <c r="AI87" s="227"/>
      <c r="AJ87" s="227"/>
    </row>
    <row r="88" spans="2:32" ht="13.5">
      <c r="B88" s="99" t="s">
        <v>93</v>
      </c>
      <c r="C88" s="245">
        <v>17.394190871369293</v>
      </c>
      <c r="D88" s="246"/>
      <c r="E88" s="247"/>
      <c r="F88" s="248">
        <v>17.394190871369293</v>
      </c>
      <c r="G88" s="245">
        <v>1.3981968444778363</v>
      </c>
      <c r="H88" s="246"/>
      <c r="I88" s="247"/>
      <c r="J88" s="248">
        <v>1.3981968444778363</v>
      </c>
      <c r="K88" s="245">
        <v>1.7778510217534609</v>
      </c>
      <c r="L88" s="246"/>
      <c r="M88" s="247"/>
      <c r="N88" s="248">
        <v>1.7778510217534609</v>
      </c>
      <c r="O88" s="249">
        <v>1.8862697582199703</v>
      </c>
      <c r="P88" s="250"/>
      <c r="Q88" s="251"/>
      <c r="R88" s="252">
        <v>1.8862697582199703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245">
        <v>15.123076923076923</v>
      </c>
      <c r="D89" s="246"/>
      <c r="E89" s="247"/>
      <c r="F89" s="248">
        <v>15.123076923076923</v>
      </c>
      <c r="G89" s="245">
        <v>1.4065580366123516</v>
      </c>
      <c r="H89" s="246">
        <v>1</v>
      </c>
      <c r="I89" s="247"/>
      <c r="J89" s="248">
        <v>1.4066398390342052</v>
      </c>
      <c r="K89" s="245">
        <v>1.8058035714285714</v>
      </c>
      <c r="L89" s="246"/>
      <c r="M89" s="247"/>
      <c r="N89" s="248">
        <v>1.8058035714285714</v>
      </c>
      <c r="O89" s="249">
        <v>1.9067964368195316</v>
      </c>
      <c r="P89" s="250">
        <v>1</v>
      </c>
      <c r="Q89" s="251"/>
      <c r="R89" s="252">
        <v>1.906946048506847</v>
      </c>
      <c r="T89" s="104"/>
      <c r="U89" s="104"/>
      <c r="V89" s="104"/>
      <c r="W89" s="104"/>
      <c r="X89" s="104"/>
      <c r="Y89" s="106"/>
      <c r="Z89" s="106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245">
        <v>17.052256532066508</v>
      </c>
      <c r="D90" s="246"/>
      <c r="E90" s="247"/>
      <c r="F90" s="248">
        <v>17.052256532066508</v>
      </c>
      <c r="G90" s="245">
        <v>1.3922348347914106</v>
      </c>
      <c r="H90" s="246"/>
      <c r="I90" s="247"/>
      <c r="J90" s="248">
        <v>1.3922348347914106</v>
      </c>
      <c r="K90" s="245">
        <v>2.02560706401766</v>
      </c>
      <c r="L90" s="246"/>
      <c r="M90" s="247"/>
      <c r="N90" s="248">
        <v>2.02560706401766</v>
      </c>
      <c r="O90" s="249">
        <v>1.8782466549615549</v>
      </c>
      <c r="P90" s="250"/>
      <c r="Q90" s="251"/>
      <c r="R90" s="252">
        <v>1.8782466549615549</v>
      </c>
      <c r="T90" s="107"/>
      <c r="U90" s="7"/>
      <c r="V90" s="7"/>
      <c r="W90" s="7"/>
      <c r="X90" s="7"/>
      <c r="Y90" s="39"/>
      <c r="Z90" s="39"/>
      <c r="AA90" s="7"/>
      <c r="AB90" s="7"/>
      <c r="AC90" s="7"/>
      <c r="AD90" s="7"/>
      <c r="AE90" s="7"/>
      <c r="AF90" s="7"/>
    </row>
    <row r="91" spans="2:32" ht="13.5">
      <c r="B91" s="99" t="s">
        <v>96</v>
      </c>
      <c r="C91" s="245">
        <v>18.198979591836736</v>
      </c>
      <c r="D91" s="246"/>
      <c r="E91" s="247"/>
      <c r="F91" s="248">
        <v>18.198979591836736</v>
      </c>
      <c r="G91" s="245">
        <v>1.4097328360946384</v>
      </c>
      <c r="H91" s="246"/>
      <c r="I91" s="247"/>
      <c r="J91" s="248">
        <v>1.4097328360946384</v>
      </c>
      <c r="K91" s="245">
        <v>1.6586538461538463</v>
      </c>
      <c r="L91" s="246"/>
      <c r="M91" s="247"/>
      <c r="N91" s="248">
        <v>1.6586538461538463</v>
      </c>
      <c r="O91" s="249">
        <v>1.9375524096088392</v>
      </c>
      <c r="P91" s="250"/>
      <c r="Q91" s="251"/>
      <c r="R91" s="252">
        <v>1.9375524096088392</v>
      </c>
      <c r="T91" s="104"/>
      <c r="U91" s="105"/>
      <c r="V91" s="105"/>
      <c r="W91" s="105"/>
      <c r="X91" s="105"/>
      <c r="Y91" s="106"/>
      <c r="Z91" s="106"/>
      <c r="AA91" s="106"/>
      <c r="AB91" s="106"/>
      <c r="AC91" s="106"/>
      <c r="AD91" s="106"/>
      <c r="AE91" s="106"/>
      <c r="AF91" s="106"/>
    </row>
    <row r="92" spans="2:32" ht="13.5">
      <c r="B92" s="99" t="s">
        <v>97</v>
      </c>
      <c r="C92" s="245">
        <v>14.8578125</v>
      </c>
      <c r="D92" s="246"/>
      <c r="E92" s="247"/>
      <c r="F92" s="248">
        <v>14.8578125</v>
      </c>
      <c r="G92" s="245">
        <v>1.358757460406974</v>
      </c>
      <c r="H92" s="246"/>
      <c r="I92" s="247"/>
      <c r="J92" s="248">
        <v>1.358757460406974</v>
      </c>
      <c r="K92" s="245">
        <v>1.7706232221360227</v>
      </c>
      <c r="L92" s="246"/>
      <c r="M92" s="247"/>
      <c r="N92" s="248">
        <v>1.7706232221360227</v>
      </c>
      <c r="O92" s="249">
        <v>1.7555650352904677</v>
      </c>
      <c r="P92" s="250"/>
      <c r="Q92" s="251"/>
      <c r="R92" s="252">
        <v>1.7555650352904677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245">
        <v>16.32219570405728</v>
      </c>
      <c r="D93" s="246"/>
      <c r="E93" s="247"/>
      <c r="F93" s="248">
        <v>16.32219570405728</v>
      </c>
      <c r="G93" s="245">
        <v>1.360589720838168</v>
      </c>
      <c r="H93" s="246"/>
      <c r="I93" s="247"/>
      <c r="J93" s="248">
        <v>1.360589720838168</v>
      </c>
      <c r="K93" s="245">
        <v>1.823017408123791</v>
      </c>
      <c r="L93" s="246"/>
      <c r="M93" s="247"/>
      <c r="N93" s="248">
        <v>1.823017408123791</v>
      </c>
      <c r="O93" s="249">
        <v>1.784503631961259</v>
      </c>
      <c r="P93" s="250"/>
      <c r="Q93" s="251"/>
      <c r="R93" s="252">
        <v>1.784503631961259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253">
        <v>17.15282392026578</v>
      </c>
      <c r="D94" s="254"/>
      <c r="E94" s="255"/>
      <c r="F94" s="256">
        <v>17.15282392026578</v>
      </c>
      <c r="G94" s="253">
        <v>1.3828516583128931</v>
      </c>
      <c r="H94" s="254"/>
      <c r="I94" s="255"/>
      <c r="J94" s="256">
        <v>1.3828516583128931</v>
      </c>
      <c r="K94" s="253">
        <v>1.7802083333333334</v>
      </c>
      <c r="L94" s="254"/>
      <c r="M94" s="255"/>
      <c r="N94" s="256">
        <v>1.7802083333333334</v>
      </c>
      <c r="O94" s="257">
        <v>1.8579065356095879</v>
      </c>
      <c r="P94" s="258"/>
      <c r="Q94" s="259"/>
      <c r="R94" s="260">
        <v>1.8579065356095879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261">
        <v>10.783783783783784</v>
      </c>
      <c r="D95" s="262"/>
      <c r="E95" s="263"/>
      <c r="F95" s="264">
        <v>10.783783783783784</v>
      </c>
      <c r="G95" s="261">
        <v>1.2916895982388552</v>
      </c>
      <c r="H95" s="262"/>
      <c r="I95" s="263"/>
      <c r="J95" s="264">
        <v>1.2916895982388552</v>
      </c>
      <c r="K95" s="261">
        <v>1.6116071428571428</v>
      </c>
      <c r="L95" s="262"/>
      <c r="M95" s="263"/>
      <c r="N95" s="264">
        <v>1.6116071428571428</v>
      </c>
      <c r="O95" s="265">
        <v>1.5065160729800173</v>
      </c>
      <c r="P95" s="266"/>
      <c r="Q95" s="267"/>
      <c r="R95" s="268">
        <v>1.5065160729800173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269">
        <v>16.814618211514905</v>
      </c>
      <c r="D96" s="270"/>
      <c r="E96" s="271"/>
      <c r="F96" s="272">
        <v>16.814618211514905</v>
      </c>
      <c r="G96" s="269">
        <v>1.3980547686496696</v>
      </c>
      <c r="H96" s="270">
        <v>1</v>
      </c>
      <c r="I96" s="271"/>
      <c r="J96" s="272">
        <v>1.398057274518568</v>
      </c>
      <c r="K96" s="269">
        <v>1.7590153314618873</v>
      </c>
      <c r="L96" s="270"/>
      <c r="M96" s="271"/>
      <c r="N96" s="272">
        <v>1.7590153314618873</v>
      </c>
      <c r="O96" s="273">
        <v>1.842637575510412</v>
      </c>
      <c r="P96" s="274">
        <v>1</v>
      </c>
      <c r="Q96" s="275"/>
      <c r="R96" s="276">
        <v>1.8426418710874575</v>
      </c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20:32" ht="13.5">
      <c r="T97" s="104"/>
      <c r="U97" s="105"/>
      <c r="V97" s="105"/>
      <c r="W97" s="105"/>
      <c r="X97" s="105"/>
      <c r="Y97" s="106"/>
      <c r="Z97" s="106"/>
      <c r="AA97" s="105"/>
      <c r="AB97" s="105"/>
      <c r="AC97" s="105"/>
      <c r="AD97" s="105"/>
      <c r="AE97" s="105"/>
      <c r="AF97" s="105"/>
    </row>
    <row r="98" spans="2:32" ht="14.25">
      <c r="B98" s="40" t="str">
        <f>'審査確定状況'!Q6</f>
        <v>令和４年７月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103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37"/>
      <c r="D102" s="238"/>
      <c r="E102" s="239"/>
      <c r="F102" s="240"/>
      <c r="G102" s="237"/>
      <c r="H102" s="238"/>
      <c r="I102" s="239"/>
      <c r="J102" s="240"/>
      <c r="K102" s="237"/>
      <c r="L102" s="238"/>
      <c r="M102" s="239"/>
      <c r="N102" s="240"/>
      <c r="O102" s="241"/>
      <c r="P102" s="242"/>
      <c r="Q102" s="243"/>
      <c r="R102" s="24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2:32" ht="13.5">
      <c r="B103" s="99" t="s">
        <v>93</v>
      </c>
      <c r="C103" s="245"/>
      <c r="D103" s="246"/>
      <c r="E103" s="247"/>
      <c r="F103" s="248"/>
      <c r="G103" s="245"/>
      <c r="H103" s="246"/>
      <c r="I103" s="247"/>
      <c r="J103" s="248"/>
      <c r="K103" s="245"/>
      <c r="L103" s="246"/>
      <c r="M103" s="247"/>
      <c r="N103" s="248"/>
      <c r="O103" s="249"/>
      <c r="P103" s="250"/>
      <c r="Q103" s="251"/>
      <c r="R103" s="252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245"/>
      <c r="D104" s="246"/>
      <c r="E104" s="247"/>
      <c r="F104" s="248"/>
      <c r="G104" s="245"/>
      <c r="H104" s="246"/>
      <c r="I104" s="247"/>
      <c r="J104" s="248"/>
      <c r="K104" s="245"/>
      <c r="L104" s="246"/>
      <c r="M104" s="247"/>
      <c r="N104" s="248"/>
      <c r="O104" s="249"/>
      <c r="P104" s="250"/>
      <c r="Q104" s="251"/>
      <c r="R104" s="252"/>
      <c r="T104" s="104"/>
      <c r="U104" s="104"/>
      <c r="V104" s="104"/>
      <c r="W104" s="104"/>
      <c r="X104" s="104"/>
      <c r="Y104" s="106"/>
      <c r="Z104" s="106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245"/>
      <c r="D105" s="246"/>
      <c r="E105" s="247"/>
      <c r="F105" s="248"/>
      <c r="G105" s="245"/>
      <c r="H105" s="246"/>
      <c r="I105" s="247"/>
      <c r="J105" s="248"/>
      <c r="K105" s="245"/>
      <c r="L105" s="246"/>
      <c r="M105" s="247"/>
      <c r="N105" s="248"/>
      <c r="O105" s="249"/>
      <c r="P105" s="250"/>
      <c r="Q105" s="251"/>
      <c r="R105" s="252"/>
      <c r="T105" s="107"/>
      <c r="U105" s="7"/>
      <c r="V105" s="7"/>
      <c r="W105" s="7"/>
      <c r="X105" s="7"/>
      <c r="Y105" s="39"/>
      <c r="Z105" s="39"/>
      <c r="AA105" s="7"/>
      <c r="AB105" s="7"/>
      <c r="AC105" s="7"/>
      <c r="AD105" s="7"/>
      <c r="AE105" s="7"/>
      <c r="AF105" s="7"/>
    </row>
    <row r="106" spans="2:32" ht="13.5">
      <c r="B106" s="99" t="s">
        <v>96</v>
      </c>
      <c r="C106" s="245"/>
      <c r="D106" s="246"/>
      <c r="E106" s="247"/>
      <c r="F106" s="248"/>
      <c r="G106" s="245"/>
      <c r="H106" s="246"/>
      <c r="I106" s="247"/>
      <c r="J106" s="248"/>
      <c r="K106" s="245"/>
      <c r="L106" s="246"/>
      <c r="M106" s="247"/>
      <c r="N106" s="248"/>
      <c r="O106" s="249"/>
      <c r="P106" s="250"/>
      <c r="Q106" s="251"/>
      <c r="R106" s="252"/>
      <c r="T106" s="104"/>
      <c r="U106" s="105"/>
      <c r="V106" s="105"/>
      <c r="W106" s="105"/>
      <c r="X106" s="105"/>
      <c r="Y106" s="106"/>
      <c r="Z106" s="106"/>
      <c r="AA106" s="106"/>
      <c r="AB106" s="106"/>
      <c r="AC106" s="106"/>
      <c r="AD106" s="106"/>
      <c r="AE106" s="106"/>
      <c r="AF106" s="106"/>
    </row>
    <row r="107" spans="2:32" ht="13.5">
      <c r="B107" s="99" t="s">
        <v>97</v>
      </c>
      <c r="C107" s="245"/>
      <c r="D107" s="246"/>
      <c r="E107" s="247"/>
      <c r="F107" s="248"/>
      <c r="G107" s="245"/>
      <c r="H107" s="246"/>
      <c r="I107" s="247"/>
      <c r="J107" s="248"/>
      <c r="K107" s="245"/>
      <c r="L107" s="246"/>
      <c r="M107" s="247"/>
      <c r="N107" s="248"/>
      <c r="O107" s="249"/>
      <c r="P107" s="250"/>
      <c r="Q107" s="251"/>
      <c r="R107" s="252"/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245"/>
      <c r="D108" s="246"/>
      <c r="E108" s="247"/>
      <c r="F108" s="248"/>
      <c r="G108" s="245"/>
      <c r="H108" s="246"/>
      <c r="I108" s="247"/>
      <c r="J108" s="248"/>
      <c r="K108" s="245"/>
      <c r="L108" s="246"/>
      <c r="M108" s="247"/>
      <c r="N108" s="248"/>
      <c r="O108" s="249"/>
      <c r="P108" s="250"/>
      <c r="Q108" s="251"/>
      <c r="R108" s="252"/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253"/>
      <c r="D109" s="254"/>
      <c r="E109" s="255"/>
      <c r="F109" s="256"/>
      <c r="G109" s="253"/>
      <c r="H109" s="254"/>
      <c r="I109" s="255"/>
      <c r="J109" s="256"/>
      <c r="K109" s="253"/>
      <c r="L109" s="254"/>
      <c r="M109" s="255"/>
      <c r="N109" s="256"/>
      <c r="O109" s="257"/>
      <c r="P109" s="258"/>
      <c r="Q109" s="259"/>
      <c r="R109" s="260"/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261"/>
      <c r="D110" s="262"/>
      <c r="E110" s="263"/>
      <c r="F110" s="264"/>
      <c r="G110" s="261"/>
      <c r="H110" s="262"/>
      <c r="I110" s="263"/>
      <c r="J110" s="264"/>
      <c r="K110" s="261"/>
      <c r="L110" s="262"/>
      <c r="M110" s="263"/>
      <c r="N110" s="264"/>
      <c r="O110" s="265"/>
      <c r="P110" s="266"/>
      <c r="Q110" s="267"/>
      <c r="R110" s="268"/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269"/>
      <c r="D111" s="270"/>
      <c r="E111" s="271"/>
      <c r="F111" s="272"/>
      <c r="G111" s="269"/>
      <c r="H111" s="270"/>
      <c r="I111" s="271"/>
      <c r="J111" s="272"/>
      <c r="K111" s="269"/>
      <c r="L111" s="270"/>
      <c r="M111" s="271"/>
      <c r="N111" s="272"/>
      <c r="O111" s="273"/>
      <c r="P111" s="274"/>
      <c r="Q111" s="275"/>
      <c r="R111" s="276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</row>
    <row r="112" spans="20:32" ht="13.5">
      <c r="T112" s="104"/>
      <c r="U112" s="105"/>
      <c r="V112" s="105"/>
      <c r="W112" s="105"/>
      <c r="X112" s="105"/>
      <c r="Y112" s="106"/>
      <c r="Z112" s="106"/>
      <c r="AA112" s="105"/>
      <c r="AB112" s="105"/>
      <c r="AC112" s="105"/>
      <c r="AD112" s="105"/>
      <c r="AE112" s="105"/>
      <c r="AF112" s="105"/>
    </row>
    <row r="113" spans="2:32" ht="14.25">
      <c r="B113" s="40" t="str">
        <f>'審査確定状況'!T6</f>
        <v>令和４年８月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103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37"/>
      <c r="D117" s="238"/>
      <c r="E117" s="239"/>
      <c r="F117" s="240"/>
      <c r="G117" s="237"/>
      <c r="H117" s="238"/>
      <c r="I117" s="239"/>
      <c r="J117" s="240"/>
      <c r="K117" s="237"/>
      <c r="L117" s="238"/>
      <c r="M117" s="239"/>
      <c r="N117" s="240"/>
      <c r="O117" s="241"/>
      <c r="P117" s="242"/>
      <c r="Q117" s="243"/>
      <c r="R117" s="24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</row>
    <row r="118" spans="2:32" ht="13.5">
      <c r="B118" s="99" t="s">
        <v>93</v>
      </c>
      <c r="C118" s="245"/>
      <c r="D118" s="246"/>
      <c r="E118" s="247"/>
      <c r="F118" s="248"/>
      <c r="G118" s="245"/>
      <c r="H118" s="246"/>
      <c r="I118" s="247"/>
      <c r="J118" s="248"/>
      <c r="K118" s="245"/>
      <c r="L118" s="246"/>
      <c r="M118" s="247"/>
      <c r="N118" s="248"/>
      <c r="O118" s="249"/>
      <c r="P118" s="250"/>
      <c r="Q118" s="251"/>
      <c r="R118" s="252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245"/>
      <c r="D119" s="246"/>
      <c r="E119" s="247"/>
      <c r="F119" s="248"/>
      <c r="G119" s="245"/>
      <c r="H119" s="246"/>
      <c r="I119" s="247"/>
      <c r="J119" s="248"/>
      <c r="K119" s="245"/>
      <c r="L119" s="246"/>
      <c r="M119" s="247"/>
      <c r="N119" s="248"/>
      <c r="O119" s="249"/>
      <c r="P119" s="250"/>
      <c r="Q119" s="251"/>
      <c r="R119" s="252"/>
      <c r="T119" s="104"/>
      <c r="U119" s="104"/>
      <c r="V119" s="104"/>
      <c r="W119" s="104"/>
      <c r="X119" s="104"/>
      <c r="Y119" s="106"/>
      <c r="Z119" s="106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245"/>
      <c r="D120" s="246"/>
      <c r="E120" s="247"/>
      <c r="F120" s="248"/>
      <c r="G120" s="245"/>
      <c r="H120" s="246"/>
      <c r="I120" s="247"/>
      <c r="J120" s="248"/>
      <c r="K120" s="245"/>
      <c r="L120" s="246"/>
      <c r="M120" s="247"/>
      <c r="N120" s="248"/>
      <c r="O120" s="249"/>
      <c r="P120" s="250"/>
      <c r="Q120" s="251"/>
      <c r="R120" s="252"/>
      <c r="T120" s="107"/>
      <c r="U120" s="7"/>
      <c r="V120" s="7"/>
      <c r="W120" s="7"/>
      <c r="X120" s="7"/>
      <c r="Y120" s="39"/>
      <c r="Z120" s="39"/>
      <c r="AA120" s="7"/>
      <c r="AB120" s="7"/>
      <c r="AC120" s="7"/>
      <c r="AD120" s="7"/>
      <c r="AE120" s="7"/>
      <c r="AF120" s="7"/>
    </row>
    <row r="121" spans="2:32" ht="13.5">
      <c r="B121" s="99" t="s">
        <v>96</v>
      </c>
      <c r="C121" s="245"/>
      <c r="D121" s="246"/>
      <c r="E121" s="247"/>
      <c r="F121" s="248"/>
      <c r="G121" s="245"/>
      <c r="H121" s="246"/>
      <c r="I121" s="247"/>
      <c r="J121" s="248"/>
      <c r="K121" s="245"/>
      <c r="L121" s="246"/>
      <c r="M121" s="247"/>
      <c r="N121" s="248"/>
      <c r="O121" s="249"/>
      <c r="P121" s="250"/>
      <c r="Q121" s="251"/>
      <c r="R121" s="252"/>
      <c r="T121" s="104"/>
      <c r="U121" s="105"/>
      <c r="V121" s="105"/>
      <c r="W121" s="105"/>
      <c r="X121" s="105"/>
      <c r="Y121" s="106"/>
      <c r="Z121" s="106"/>
      <c r="AA121" s="106"/>
      <c r="AB121" s="106"/>
      <c r="AC121" s="106"/>
      <c r="AD121" s="106"/>
      <c r="AE121" s="106"/>
      <c r="AF121" s="106"/>
    </row>
    <row r="122" spans="2:32" ht="13.5">
      <c r="B122" s="99" t="s">
        <v>97</v>
      </c>
      <c r="C122" s="245"/>
      <c r="D122" s="246"/>
      <c r="E122" s="247"/>
      <c r="F122" s="248"/>
      <c r="G122" s="245"/>
      <c r="H122" s="246"/>
      <c r="I122" s="247"/>
      <c r="J122" s="248"/>
      <c r="K122" s="245"/>
      <c r="L122" s="246"/>
      <c r="M122" s="247"/>
      <c r="N122" s="248"/>
      <c r="O122" s="249"/>
      <c r="P122" s="250"/>
      <c r="Q122" s="251"/>
      <c r="R122" s="252"/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245"/>
      <c r="D123" s="246"/>
      <c r="E123" s="247"/>
      <c r="F123" s="248"/>
      <c r="G123" s="245"/>
      <c r="H123" s="246"/>
      <c r="I123" s="247"/>
      <c r="J123" s="248"/>
      <c r="K123" s="245"/>
      <c r="L123" s="246"/>
      <c r="M123" s="247"/>
      <c r="N123" s="248"/>
      <c r="O123" s="249"/>
      <c r="P123" s="250"/>
      <c r="Q123" s="251"/>
      <c r="R123" s="252"/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253"/>
      <c r="D124" s="254"/>
      <c r="E124" s="255"/>
      <c r="F124" s="256"/>
      <c r="G124" s="253"/>
      <c r="H124" s="254"/>
      <c r="I124" s="255"/>
      <c r="J124" s="256"/>
      <c r="K124" s="253"/>
      <c r="L124" s="254"/>
      <c r="M124" s="255"/>
      <c r="N124" s="256"/>
      <c r="O124" s="257"/>
      <c r="P124" s="258"/>
      <c r="Q124" s="259"/>
      <c r="R124" s="260"/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261"/>
      <c r="D125" s="262"/>
      <c r="E125" s="263"/>
      <c r="F125" s="264"/>
      <c r="G125" s="261"/>
      <c r="H125" s="262"/>
      <c r="I125" s="263"/>
      <c r="J125" s="264"/>
      <c r="K125" s="261"/>
      <c r="L125" s="262"/>
      <c r="M125" s="263"/>
      <c r="N125" s="264"/>
      <c r="O125" s="265"/>
      <c r="P125" s="266"/>
      <c r="Q125" s="267"/>
      <c r="R125" s="268"/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269"/>
      <c r="D126" s="270"/>
      <c r="E126" s="271"/>
      <c r="F126" s="272"/>
      <c r="G126" s="269"/>
      <c r="H126" s="270"/>
      <c r="I126" s="271"/>
      <c r="J126" s="272"/>
      <c r="K126" s="269"/>
      <c r="L126" s="270"/>
      <c r="M126" s="271"/>
      <c r="N126" s="272"/>
      <c r="O126" s="273"/>
      <c r="P126" s="274"/>
      <c r="Q126" s="275"/>
      <c r="R126" s="276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</row>
    <row r="127" spans="20:32" ht="13.5">
      <c r="T127" s="104"/>
      <c r="U127" s="105"/>
      <c r="V127" s="105"/>
      <c r="W127" s="105"/>
      <c r="X127" s="105"/>
      <c r="Y127" s="106"/>
      <c r="Z127" s="106"/>
      <c r="AA127" s="105"/>
      <c r="AB127" s="105"/>
      <c r="AC127" s="105"/>
      <c r="AD127" s="105"/>
      <c r="AE127" s="105"/>
      <c r="AF127" s="105"/>
    </row>
    <row r="128" spans="2:32" ht="14.25">
      <c r="B128" s="40" t="str">
        <f>'審査確定状況'!W6</f>
        <v>令和４年９月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103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37"/>
      <c r="D132" s="238"/>
      <c r="E132" s="239"/>
      <c r="F132" s="240"/>
      <c r="G132" s="237"/>
      <c r="H132" s="238"/>
      <c r="I132" s="239"/>
      <c r="J132" s="240"/>
      <c r="K132" s="237"/>
      <c r="L132" s="238"/>
      <c r="M132" s="239"/>
      <c r="N132" s="240"/>
      <c r="O132" s="241"/>
      <c r="P132" s="242"/>
      <c r="Q132" s="243"/>
      <c r="R132" s="24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</row>
    <row r="133" spans="2:32" ht="13.5">
      <c r="B133" s="99" t="s">
        <v>93</v>
      </c>
      <c r="C133" s="245"/>
      <c r="D133" s="246"/>
      <c r="E133" s="247"/>
      <c r="F133" s="248"/>
      <c r="G133" s="245"/>
      <c r="H133" s="246"/>
      <c r="I133" s="247"/>
      <c r="J133" s="248"/>
      <c r="K133" s="245"/>
      <c r="L133" s="246"/>
      <c r="M133" s="247"/>
      <c r="N133" s="248"/>
      <c r="O133" s="249"/>
      <c r="P133" s="250"/>
      <c r="Q133" s="251"/>
      <c r="R133" s="252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245"/>
      <c r="D134" s="246"/>
      <c r="E134" s="247"/>
      <c r="F134" s="248"/>
      <c r="G134" s="245"/>
      <c r="H134" s="246"/>
      <c r="I134" s="247"/>
      <c r="J134" s="248"/>
      <c r="K134" s="245"/>
      <c r="L134" s="246"/>
      <c r="M134" s="247"/>
      <c r="N134" s="248"/>
      <c r="O134" s="249"/>
      <c r="P134" s="250"/>
      <c r="Q134" s="251"/>
      <c r="R134" s="252"/>
      <c r="T134" s="104"/>
      <c r="U134" s="104"/>
      <c r="V134" s="104"/>
      <c r="W134" s="104"/>
      <c r="X134" s="104"/>
      <c r="Y134" s="106"/>
      <c r="Z134" s="106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245"/>
      <c r="D135" s="246"/>
      <c r="E135" s="247"/>
      <c r="F135" s="248"/>
      <c r="G135" s="245"/>
      <c r="H135" s="246"/>
      <c r="I135" s="247"/>
      <c r="J135" s="248"/>
      <c r="K135" s="245"/>
      <c r="L135" s="246"/>
      <c r="M135" s="247"/>
      <c r="N135" s="248"/>
      <c r="O135" s="249"/>
      <c r="P135" s="250"/>
      <c r="Q135" s="251"/>
      <c r="R135" s="252"/>
      <c r="T135" s="107"/>
      <c r="U135" s="7"/>
      <c r="V135" s="7"/>
      <c r="W135" s="7"/>
      <c r="X135" s="7"/>
      <c r="Y135" s="39"/>
      <c r="Z135" s="39"/>
      <c r="AA135" s="7"/>
      <c r="AB135" s="7"/>
      <c r="AC135" s="7"/>
      <c r="AD135" s="7"/>
      <c r="AE135" s="7"/>
      <c r="AF135" s="7"/>
    </row>
    <row r="136" spans="2:32" ht="13.5">
      <c r="B136" s="99" t="s">
        <v>96</v>
      </c>
      <c r="C136" s="245"/>
      <c r="D136" s="246"/>
      <c r="E136" s="247"/>
      <c r="F136" s="248"/>
      <c r="G136" s="245"/>
      <c r="H136" s="246"/>
      <c r="I136" s="247"/>
      <c r="J136" s="248"/>
      <c r="K136" s="245"/>
      <c r="L136" s="246"/>
      <c r="M136" s="247"/>
      <c r="N136" s="248"/>
      <c r="O136" s="249"/>
      <c r="P136" s="250"/>
      <c r="Q136" s="251"/>
      <c r="R136" s="252"/>
      <c r="T136" s="104"/>
      <c r="U136" s="105"/>
      <c r="V136" s="105"/>
      <c r="W136" s="105"/>
      <c r="X136" s="105"/>
      <c r="Y136" s="106"/>
      <c r="Z136" s="106"/>
      <c r="AA136" s="106"/>
      <c r="AB136" s="106"/>
      <c r="AC136" s="106"/>
      <c r="AD136" s="106"/>
      <c r="AE136" s="106"/>
      <c r="AF136" s="106"/>
    </row>
    <row r="137" spans="2:32" ht="13.5">
      <c r="B137" s="99" t="s">
        <v>97</v>
      </c>
      <c r="C137" s="245"/>
      <c r="D137" s="246"/>
      <c r="E137" s="247"/>
      <c r="F137" s="248"/>
      <c r="G137" s="245"/>
      <c r="H137" s="246"/>
      <c r="I137" s="247"/>
      <c r="J137" s="248"/>
      <c r="K137" s="245"/>
      <c r="L137" s="246"/>
      <c r="M137" s="247"/>
      <c r="N137" s="248"/>
      <c r="O137" s="249"/>
      <c r="P137" s="250"/>
      <c r="Q137" s="251"/>
      <c r="R137" s="252"/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245"/>
      <c r="D138" s="246"/>
      <c r="E138" s="247"/>
      <c r="F138" s="248"/>
      <c r="G138" s="245"/>
      <c r="H138" s="246"/>
      <c r="I138" s="247"/>
      <c r="J138" s="248"/>
      <c r="K138" s="245"/>
      <c r="L138" s="246"/>
      <c r="M138" s="247"/>
      <c r="N138" s="248"/>
      <c r="O138" s="249"/>
      <c r="P138" s="250"/>
      <c r="Q138" s="251"/>
      <c r="R138" s="252"/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253"/>
      <c r="D139" s="254"/>
      <c r="E139" s="255"/>
      <c r="F139" s="256"/>
      <c r="G139" s="253"/>
      <c r="H139" s="254"/>
      <c r="I139" s="255"/>
      <c r="J139" s="256"/>
      <c r="K139" s="253"/>
      <c r="L139" s="254"/>
      <c r="M139" s="255"/>
      <c r="N139" s="256"/>
      <c r="O139" s="257"/>
      <c r="P139" s="258"/>
      <c r="Q139" s="259"/>
      <c r="R139" s="260"/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261"/>
      <c r="D140" s="262"/>
      <c r="E140" s="263"/>
      <c r="F140" s="264"/>
      <c r="G140" s="261"/>
      <c r="H140" s="262"/>
      <c r="I140" s="263"/>
      <c r="J140" s="264"/>
      <c r="K140" s="261"/>
      <c r="L140" s="262"/>
      <c r="M140" s="263"/>
      <c r="N140" s="264"/>
      <c r="O140" s="265"/>
      <c r="P140" s="266"/>
      <c r="Q140" s="267"/>
      <c r="R140" s="268"/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269"/>
      <c r="D141" s="270"/>
      <c r="E141" s="271"/>
      <c r="F141" s="272"/>
      <c r="G141" s="269"/>
      <c r="H141" s="270"/>
      <c r="I141" s="271"/>
      <c r="J141" s="272"/>
      <c r="K141" s="269"/>
      <c r="L141" s="270"/>
      <c r="M141" s="271"/>
      <c r="N141" s="272"/>
      <c r="O141" s="273"/>
      <c r="P141" s="274"/>
      <c r="Q141" s="275"/>
      <c r="R141" s="276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20:32" ht="13.5">
      <c r="T142" s="104"/>
      <c r="U142" s="105"/>
      <c r="V142" s="105"/>
      <c r="W142" s="105"/>
      <c r="X142" s="105"/>
      <c r="Y142" s="106"/>
      <c r="Z142" s="106"/>
      <c r="AA142" s="105"/>
      <c r="AB142" s="105"/>
      <c r="AC142" s="105"/>
      <c r="AD142" s="105"/>
      <c r="AE142" s="105"/>
      <c r="AF142" s="105"/>
    </row>
    <row r="143" spans="2:32" ht="14.25">
      <c r="B143" s="40" t="str">
        <f>'審査確定状況'!Z6</f>
        <v>令和４年１０月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103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37"/>
      <c r="D147" s="238"/>
      <c r="E147" s="239"/>
      <c r="F147" s="240"/>
      <c r="G147" s="237"/>
      <c r="H147" s="238"/>
      <c r="I147" s="239"/>
      <c r="J147" s="240"/>
      <c r="K147" s="237"/>
      <c r="L147" s="238"/>
      <c r="M147" s="239"/>
      <c r="N147" s="240"/>
      <c r="O147" s="241"/>
      <c r="P147" s="242"/>
      <c r="Q147" s="243"/>
      <c r="R147" s="24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2:32" ht="13.5">
      <c r="B148" s="99" t="s">
        <v>93</v>
      </c>
      <c r="C148" s="245"/>
      <c r="D148" s="246"/>
      <c r="E148" s="247"/>
      <c r="F148" s="248"/>
      <c r="G148" s="245"/>
      <c r="H148" s="246"/>
      <c r="I148" s="247"/>
      <c r="J148" s="248"/>
      <c r="K148" s="245"/>
      <c r="L148" s="246"/>
      <c r="M148" s="247"/>
      <c r="N148" s="248"/>
      <c r="O148" s="249"/>
      <c r="P148" s="250"/>
      <c r="Q148" s="251"/>
      <c r="R148" s="252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245"/>
      <c r="D149" s="246"/>
      <c r="E149" s="247"/>
      <c r="F149" s="248"/>
      <c r="G149" s="245"/>
      <c r="H149" s="246"/>
      <c r="I149" s="247"/>
      <c r="J149" s="248"/>
      <c r="K149" s="245"/>
      <c r="L149" s="246"/>
      <c r="M149" s="247"/>
      <c r="N149" s="248"/>
      <c r="O149" s="249"/>
      <c r="P149" s="250"/>
      <c r="Q149" s="251"/>
      <c r="R149" s="252"/>
      <c r="T149" s="104"/>
      <c r="U149" s="104"/>
      <c r="V149" s="104"/>
      <c r="W149" s="104"/>
      <c r="X149" s="104"/>
      <c r="Y149" s="106"/>
      <c r="Z149" s="106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245"/>
      <c r="D150" s="246"/>
      <c r="E150" s="247"/>
      <c r="F150" s="248"/>
      <c r="G150" s="245"/>
      <c r="H150" s="246"/>
      <c r="I150" s="247"/>
      <c r="J150" s="248"/>
      <c r="K150" s="245"/>
      <c r="L150" s="246"/>
      <c r="M150" s="247"/>
      <c r="N150" s="248"/>
      <c r="O150" s="249"/>
      <c r="P150" s="250"/>
      <c r="Q150" s="251"/>
      <c r="R150" s="252"/>
      <c r="T150" s="107"/>
      <c r="U150" s="7"/>
      <c r="V150" s="7"/>
      <c r="W150" s="7"/>
      <c r="X150" s="7"/>
      <c r="Y150" s="39"/>
      <c r="Z150" s="39"/>
      <c r="AA150" s="7"/>
      <c r="AB150" s="7"/>
      <c r="AC150" s="7"/>
      <c r="AD150" s="7"/>
      <c r="AE150" s="7"/>
      <c r="AF150" s="7"/>
    </row>
    <row r="151" spans="2:32" ht="13.5">
      <c r="B151" s="99" t="s">
        <v>96</v>
      </c>
      <c r="C151" s="245"/>
      <c r="D151" s="246"/>
      <c r="E151" s="247"/>
      <c r="F151" s="248"/>
      <c r="G151" s="245"/>
      <c r="H151" s="246"/>
      <c r="I151" s="247"/>
      <c r="J151" s="248"/>
      <c r="K151" s="245"/>
      <c r="L151" s="246"/>
      <c r="M151" s="247"/>
      <c r="N151" s="248"/>
      <c r="O151" s="249"/>
      <c r="P151" s="250"/>
      <c r="Q151" s="251"/>
      <c r="R151" s="252"/>
      <c r="T151" s="104"/>
      <c r="U151" s="105"/>
      <c r="V151" s="105"/>
      <c r="W151" s="105"/>
      <c r="X151" s="105"/>
      <c r="Y151" s="106"/>
      <c r="Z151" s="106"/>
      <c r="AA151" s="106"/>
      <c r="AB151" s="106"/>
      <c r="AC151" s="106"/>
      <c r="AD151" s="106"/>
      <c r="AE151" s="106"/>
      <c r="AF151" s="106"/>
    </row>
    <row r="152" spans="2:32" ht="13.5">
      <c r="B152" s="99" t="s">
        <v>97</v>
      </c>
      <c r="C152" s="245"/>
      <c r="D152" s="246"/>
      <c r="E152" s="247"/>
      <c r="F152" s="248"/>
      <c r="G152" s="245"/>
      <c r="H152" s="246"/>
      <c r="I152" s="247"/>
      <c r="J152" s="248"/>
      <c r="K152" s="245"/>
      <c r="L152" s="246"/>
      <c r="M152" s="247"/>
      <c r="N152" s="248"/>
      <c r="O152" s="249"/>
      <c r="P152" s="250"/>
      <c r="Q152" s="251"/>
      <c r="R152" s="252"/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245"/>
      <c r="D153" s="246"/>
      <c r="E153" s="247"/>
      <c r="F153" s="248"/>
      <c r="G153" s="245"/>
      <c r="H153" s="246"/>
      <c r="I153" s="247"/>
      <c r="J153" s="248"/>
      <c r="K153" s="245"/>
      <c r="L153" s="246"/>
      <c r="M153" s="247"/>
      <c r="N153" s="248"/>
      <c r="O153" s="249"/>
      <c r="P153" s="250"/>
      <c r="Q153" s="251"/>
      <c r="R153" s="252"/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253"/>
      <c r="D154" s="254"/>
      <c r="E154" s="255"/>
      <c r="F154" s="256"/>
      <c r="G154" s="253"/>
      <c r="H154" s="254"/>
      <c r="I154" s="255"/>
      <c r="J154" s="256"/>
      <c r="K154" s="253"/>
      <c r="L154" s="254"/>
      <c r="M154" s="255"/>
      <c r="N154" s="256"/>
      <c r="O154" s="257"/>
      <c r="P154" s="258"/>
      <c r="Q154" s="259"/>
      <c r="R154" s="260"/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261"/>
      <c r="D155" s="262"/>
      <c r="E155" s="263"/>
      <c r="F155" s="264"/>
      <c r="G155" s="261"/>
      <c r="H155" s="262"/>
      <c r="I155" s="263"/>
      <c r="J155" s="264"/>
      <c r="K155" s="261"/>
      <c r="L155" s="262"/>
      <c r="M155" s="263"/>
      <c r="N155" s="264"/>
      <c r="O155" s="265"/>
      <c r="P155" s="266"/>
      <c r="Q155" s="267"/>
      <c r="R155" s="268"/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269"/>
      <c r="D156" s="270"/>
      <c r="E156" s="271"/>
      <c r="F156" s="272"/>
      <c r="G156" s="269"/>
      <c r="H156" s="270"/>
      <c r="I156" s="271"/>
      <c r="J156" s="272"/>
      <c r="K156" s="269"/>
      <c r="L156" s="270"/>
      <c r="M156" s="271"/>
      <c r="N156" s="272"/>
      <c r="O156" s="273"/>
      <c r="P156" s="274"/>
      <c r="Q156" s="275"/>
      <c r="R156" s="276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0:32" ht="13.5">
      <c r="T157" s="104"/>
      <c r="U157" s="105"/>
      <c r="V157" s="105"/>
      <c r="W157" s="105"/>
      <c r="X157" s="105"/>
      <c r="Y157" s="106"/>
      <c r="Z157" s="106"/>
      <c r="AA157" s="105"/>
      <c r="AB157" s="105"/>
      <c r="AC157" s="105"/>
      <c r="AD157" s="105"/>
      <c r="AE157" s="105"/>
      <c r="AF157" s="105"/>
    </row>
    <row r="158" spans="2:32" ht="14.25">
      <c r="B158" s="40" t="str">
        <f>'審査確定状況'!AC6</f>
        <v>令和４年１１月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103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37"/>
      <c r="D162" s="238"/>
      <c r="E162" s="239"/>
      <c r="F162" s="240"/>
      <c r="G162" s="237"/>
      <c r="H162" s="238"/>
      <c r="I162" s="239"/>
      <c r="J162" s="240"/>
      <c r="K162" s="237"/>
      <c r="L162" s="238"/>
      <c r="M162" s="239"/>
      <c r="N162" s="240"/>
      <c r="O162" s="241"/>
      <c r="P162" s="242"/>
      <c r="Q162" s="243"/>
      <c r="R162" s="24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</row>
    <row r="163" spans="2:32" ht="13.5">
      <c r="B163" s="99" t="s">
        <v>93</v>
      </c>
      <c r="C163" s="245"/>
      <c r="D163" s="246"/>
      <c r="E163" s="247"/>
      <c r="F163" s="248"/>
      <c r="G163" s="245"/>
      <c r="H163" s="246"/>
      <c r="I163" s="247"/>
      <c r="J163" s="248"/>
      <c r="K163" s="245"/>
      <c r="L163" s="246"/>
      <c r="M163" s="247"/>
      <c r="N163" s="248"/>
      <c r="O163" s="249"/>
      <c r="P163" s="250"/>
      <c r="Q163" s="251"/>
      <c r="R163" s="252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245"/>
      <c r="D164" s="246"/>
      <c r="E164" s="247"/>
      <c r="F164" s="248"/>
      <c r="G164" s="245"/>
      <c r="H164" s="246"/>
      <c r="I164" s="247"/>
      <c r="J164" s="248"/>
      <c r="K164" s="245"/>
      <c r="L164" s="246"/>
      <c r="M164" s="247"/>
      <c r="N164" s="248"/>
      <c r="O164" s="249"/>
      <c r="P164" s="250"/>
      <c r="Q164" s="251"/>
      <c r="R164" s="252"/>
      <c r="T164" s="104"/>
      <c r="U164" s="104"/>
      <c r="V164" s="104"/>
      <c r="W164" s="104"/>
      <c r="X164" s="104"/>
      <c r="Y164" s="106"/>
      <c r="Z164" s="106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245"/>
      <c r="D165" s="246"/>
      <c r="E165" s="247"/>
      <c r="F165" s="248"/>
      <c r="G165" s="245"/>
      <c r="H165" s="246"/>
      <c r="I165" s="247"/>
      <c r="J165" s="248"/>
      <c r="K165" s="245"/>
      <c r="L165" s="246"/>
      <c r="M165" s="247"/>
      <c r="N165" s="248"/>
      <c r="O165" s="249"/>
      <c r="P165" s="250"/>
      <c r="Q165" s="251"/>
      <c r="R165" s="252"/>
      <c r="T165" s="107"/>
      <c r="U165" s="7"/>
      <c r="V165" s="7"/>
      <c r="W165" s="7"/>
      <c r="X165" s="7"/>
      <c r="Y165" s="39"/>
      <c r="Z165" s="39"/>
      <c r="AA165" s="7"/>
      <c r="AB165" s="7"/>
      <c r="AC165" s="7"/>
      <c r="AD165" s="7"/>
      <c r="AE165" s="7"/>
      <c r="AF165" s="7"/>
    </row>
    <row r="166" spans="2:32" ht="13.5">
      <c r="B166" s="99" t="s">
        <v>96</v>
      </c>
      <c r="C166" s="245"/>
      <c r="D166" s="246"/>
      <c r="E166" s="247"/>
      <c r="F166" s="248"/>
      <c r="G166" s="245"/>
      <c r="H166" s="246"/>
      <c r="I166" s="247"/>
      <c r="J166" s="248"/>
      <c r="K166" s="245"/>
      <c r="L166" s="246"/>
      <c r="M166" s="247"/>
      <c r="N166" s="248"/>
      <c r="O166" s="249"/>
      <c r="P166" s="250"/>
      <c r="Q166" s="251"/>
      <c r="R166" s="252"/>
      <c r="T166" s="104"/>
      <c r="U166" s="105"/>
      <c r="V166" s="105"/>
      <c r="W166" s="105"/>
      <c r="X166" s="105"/>
      <c r="Y166" s="106"/>
      <c r="Z166" s="106"/>
      <c r="AA166" s="106"/>
      <c r="AB166" s="106"/>
      <c r="AC166" s="106"/>
      <c r="AD166" s="106"/>
      <c r="AE166" s="106"/>
      <c r="AF166" s="106"/>
    </row>
    <row r="167" spans="2:32" ht="13.5">
      <c r="B167" s="99" t="s">
        <v>97</v>
      </c>
      <c r="C167" s="245"/>
      <c r="D167" s="246"/>
      <c r="E167" s="247"/>
      <c r="F167" s="248"/>
      <c r="G167" s="245"/>
      <c r="H167" s="246"/>
      <c r="I167" s="247"/>
      <c r="J167" s="248"/>
      <c r="K167" s="245"/>
      <c r="L167" s="246"/>
      <c r="M167" s="247"/>
      <c r="N167" s="248"/>
      <c r="O167" s="249"/>
      <c r="P167" s="250"/>
      <c r="Q167" s="251"/>
      <c r="R167" s="252"/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245"/>
      <c r="D168" s="246"/>
      <c r="E168" s="247"/>
      <c r="F168" s="248"/>
      <c r="G168" s="245"/>
      <c r="H168" s="246"/>
      <c r="I168" s="247"/>
      <c r="J168" s="248"/>
      <c r="K168" s="245"/>
      <c r="L168" s="246"/>
      <c r="M168" s="247"/>
      <c r="N168" s="248"/>
      <c r="O168" s="249"/>
      <c r="P168" s="250"/>
      <c r="Q168" s="251"/>
      <c r="R168" s="252"/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253"/>
      <c r="D169" s="254"/>
      <c r="E169" s="255"/>
      <c r="F169" s="256"/>
      <c r="G169" s="253"/>
      <c r="H169" s="254"/>
      <c r="I169" s="255"/>
      <c r="J169" s="256"/>
      <c r="K169" s="253"/>
      <c r="L169" s="254"/>
      <c r="M169" s="255"/>
      <c r="N169" s="256"/>
      <c r="O169" s="257"/>
      <c r="P169" s="258"/>
      <c r="Q169" s="259"/>
      <c r="R169" s="260"/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261"/>
      <c r="D170" s="262"/>
      <c r="E170" s="263"/>
      <c r="F170" s="264"/>
      <c r="G170" s="261"/>
      <c r="H170" s="262"/>
      <c r="I170" s="263"/>
      <c r="J170" s="264"/>
      <c r="K170" s="261"/>
      <c r="L170" s="262"/>
      <c r="M170" s="263"/>
      <c r="N170" s="264"/>
      <c r="O170" s="265"/>
      <c r="P170" s="266"/>
      <c r="Q170" s="267"/>
      <c r="R170" s="268"/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269"/>
      <c r="D171" s="270"/>
      <c r="E171" s="271"/>
      <c r="F171" s="272"/>
      <c r="G171" s="269"/>
      <c r="H171" s="270"/>
      <c r="I171" s="271"/>
      <c r="J171" s="272"/>
      <c r="K171" s="269"/>
      <c r="L171" s="270"/>
      <c r="M171" s="271"/>
      <c r="N171" s="272"/>
      <c r="O171" s="273"/>
      <c r="P171" s="274"/>
      <c r="Q171" s="275"/>
      <c r="R171" s="276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0:32" ht="13.5">
      <c r="T172" s="104"/>
      <c r="U172" s="105"/>
      <c r="V172" s="105"/>
      <c r="W172" s="105"/>
      <c r="X172" s="105"/>
      <c r="Y172" s="106"/>
      <c r="Z172" s="106"/>
      <c r="AA172" s="105"/>
      <c r="AB172" s="105"/>
      <c r="AC172" s="105"/>
      <c r="AD172" s="105"/>
      <c r="AE172" s="105"/>
      <c r="AF172" s="105"/>
    </row>
    <row r="173" spans="2:32" ht="14.25">
      <c r="B173" s="40" t="str">
        <f>'審査確定状況'!AF6</f>
        <v>令和４年１２月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103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37"/>
      <c r="D177" s="238"/>
      <c r="E177" s="239"/>
      <c r="F177" s="240"/>
      <c r="G177" s="237"/>
      <c r="H177" s="238"/>
      <c r="I177" s="239"/>
      <c r="J177" s="240"/>
      <c r="K177" s="237"/>
      <c r="L177" s="238"/>
      <c r="M177" s="239"/>
      <c r="N177" s="240"/>
      <c r="O177" s="241"/>
      <c r="P177" s="242"/>
      <c r="Q177" s="243"/>
      <c r="R177" s="244"/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245"/>
      <c r="D178" s="246"/>
      <c r="E178" s="247"/>
      <c r="F178" s="248"/>
      <c r="G178" s="245"/>
      <c r="H178" s="246"/>
      <c r="I178" s="247"/>
      <c r="J178" s="248"/>
      <c r="K178" s="245"/>
      <c r="L178" s="246"/>
      <c r="M178" s="247"/>
      <c r="N178" s="248"/>
      <c r="O178" s="249"/>
      <c r="P178" s="250"/>
      <c r="Q178" s="251"/>
      <c r="R178" s="252"/>
      <c r="T178" s="104"/>
      <c r="U178" s="105"/>
      <c r="V178" s="105"/>
      <c r="W178" s="105"/>
      <c r="X178" s="105"/>
      <c r="Y178" s="106"/>
      <c r="Z178" s="106"/>
      <c r="AA178" s="105"/>
      <c r="AB178" s="105"/>
      <c r="AC178" s="105"/>
      <c r="AD178" s="105"/>
      <c r="AE178" s="105"/>
      <c r="AF178" s="105"/>
    </row>
    <row r="179" spans="2:32" ht="13.5">
      <c r="B179" s="99" t="s">
        <v>94</v>
      </c>
      <c r="C179" s="245"/>
      <c r="D179" s="246"/>
      <c r="E179" s="247"/>
      <c r="F179" s="248"/>
      <c r="G179" s="245"/>
      <c r="H179" s="246"/>
      <c r="I179" s="247"/>
      <c r="J179" s="248"/>
      <c r="K179" s="245"/>
      <c r="L179" s="246"/>
      <c r="M179" s="247"/>
      <c r="N179" s="248"/>
      <c r="O179" s="249"/>
      <c r="P179" s="250"/>
      <c r="Q179" s="251"/>
      <c r="R179" s="252"/>
      <c r="T179" s="104"/>
      <c r="U179" s="105"/>
      <c r="V179" s="105"/>
      <c r="W179" s="105"/>
      <c r="X179" s="105"/>
      <c r="Y179" s="106"/>
      <c r="Z179" s="106"/>
      <c r="AA179" s="105"/>
      <c r="AB179" s="105"/>
      <c r="AC179" s="105"/>
      <c r="AD179" s="105"/>
      <c r="AE179" s="105"/>
      <c r="AF179" s="105"/>
    </row>
    <row r="180" spans="2:32" ht="13.5">
      <c r="B180" s="99" t="s">
        <v>95</v>
      </c>
      <c r="C180" s="245"/>
      <c r="D180" s="246"/>
      <c r="E180" s="247"/>
      <c r="F180" s="248"/>
      <c r="G180" s="245"/>
      <c r="H180" s="246"/>
      <c r="I180" s="247"/>
      <c r="J180" s="248"/>
      <c r="K180" s="245"/>
      <c r="L180" s="246"/>
      <c r="M180" s="247"/>
      <c r="N180" s="248"/>
      <c r="O180" s="249"/>
      <c r="P180" s="250"/>
      <c r="Q180" s="251"/>
      <c r="R180" s="252"/>
      <c r="T180" s="104"/>
      <c r="U180" s="105"/>
      <c r="V180" s="105"/>
      <c r="W180" s="105"/>
      <c r="X180" s="105"/>
      <c r="Y180" s="106"/>
      <c r="Z180" s="106"/>
      <c r="AA180" s="105"/>
      <c r="AB180" s="105"/>
      <c r="AC180" s="105"/>
      <c r="AD180" s="105"/>
      <c r="AE180" s="105"/>
      <c r="AF180" s="105"/>
    </row>
    <row r="181" spans="2:32" ht="13.5">
      <c r="B181" s="99" t="s">
        <v>96</v>
      </c>
      <c r="C181" s="245"/>
      <c r="D181" s="246"/>
      <c r="E181" s="247"/>
      <c r="F181" s="248"/>
      <c r="G181" s="245"/>
      <c r="H181" s="246"/>
      <c r="I181" s="247"/>
      <c r="J181" s="248"/>
      <c r="K181" s="245"/>
      <c r="L181" s="246"/>
      <c r="M181" s="247"/>
      <c r="N181" s="248"/>
      <c r="O181" s="249"/>
      <c r="P181" s="250"/>
      <c r="Q181" s="251"/>
      <c r="R181" s="252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3.5">
      <c r="B182" s="99" t="s">
        <v>97</v>
      </c>
      <c r="C182" s="245"/>
      <c r="D182" s="246"/>
      <c r="E182" s="247"/>
      <c r="F182" s="248"/>
      <c r="G182" s="245"/>
      <c r="H182" s="246"/>
      <c r="I182" s="247"/>
      <c r="J182" s="248"/>
      <c r="K182" s="245"/>
      <c r="L182" s="246"/>
      <c r="M182" s="247"/>
      <c r="N182" s="248"/>
      <c r="O182" s="249"/>
      <c r="P182" s="250"/>
      <c r="Q182" s="251"/>
      <c r="R182" s="252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s="99" t="s">
        <v>98</v>
      </c>
      <c r="C183" s="245"/>
      <c r="D183" s="246"/>
      <c r="E183" s="247"/>
      <c r="F183" s="248"/>
      <c r="G183" s="245"/>
      <c r="H183" s="246"/>
      <c r="I183" s="247"/>
      <c r="J183" s="248"/>
      <c r="K183" s="245"/>
      <c r="L183" s="246"/>
      <c r="M183" s="247"/>
      <c r="N183" s="248"/>
      <c r="O183" s="249"/>
      <c r="P183" s="250"/>
      <c r="Q183" s="251"/>
      <c r="R183" s="252"/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288" t="s">
        <v>99</v>
      </c>
      <c r="C184" s="253"/>
      <c r="D184" s="254"/>
      <c r="E184" s="255"/>
      <c r="F184" s="256"/>
      <c r="G184" s="253"/>
      <c r="H184" s="254"/>
      <c r="I184" s="255"/>
      <c r="J184" s="256"/>
      <c r="K184" s="253"/>
      <c r="L184" s="254"/>
      <c r="M184" s="255"/>
      <c r="N184" s="256"/>
      <c r="O184" s="257"/>
      <c r="P184" s="258"/>
      <c r="Q184" s="259"/>
      <c r="R184" s="260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289" t="s">
        <v>100</v>
      </c>
      <c r="C185" s="261"/>
      <c r="D185" s="262"/>
      <c r="E185" s="263"/>
      <c r="F185" s="264"/>
      <c r="G185" s="261"/>
      <c r="H185" s="262"/>
      <c r="I185" s="263"/>
      <c r="J185" s="264"/>
      <c r="K185" s="261"/>
      <c r="L185" s="262"/>
      <c r="M185" s="263"/>
      <c r="N185" s="264"/>
      <c r="O185" s="265"/>
      <c r="P185" s="266"/>
      <c r="Q185" s="267"/>
      <c r="R185" s="268"/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54" t="s">
        <v>101</v>
      </c>
      <c r="C186" s="269"/>
      <c r="D186" s="270"/>
      <c r="E186" s="271"/>
      <c r="F186" s="272"/>
      <c r="G186" s="269"/>
      <c r="H186" s="270"/>
      <c r="I186" s="271"/>
      <c r="J186" s="272"/>
      <c r="K186" s="269"/>
      <c r="L186" s="270"/>
      <c r="M186" s="271"/>
      <c r="N186" s="272"/>
      <c r="O186" s="273"/>
      <c r="P186" s="274"/>
      <c r="Q186" s="275"/>
      <c r="R186" s="276"/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0:32" ht="13.5">
      <c r="T187" s="104"/>
      <c r="U187" s="105"/>
      <c r="V187" s="105"/>
      <c r="W187" s="105"/>
      <c r="X187" s="105"/>
      <c r="Y187" s="106"/>
      <c r="Z187" s="106"/>
      <c r="AA187" s="105"/>
      <c r="AB187" s="105"/>
      <c r="AC187" s="105"/>
      <c r="AD187" s="105"/>
      <c r="AE187" s="105"/>
      <c r="AF187" s="105"/>
    </row>
    <row r="188" spans="2:32" ht="14.25">
      <c r="B188" s="40" t="str">
        <f>'審査確定状況'!AI6</f>
        <v>令和５年１月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103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37"/>
      <c r="D192" s="238"/>
      <c r="E192" s="239"/>
      <c r="F192" s="240"/>
      <c r="G192" s="237"/>
      <c r="H192" s="238"/>
      <c r="I192" s="239"/>
      <c r="J192" s="240"/>
      <c r="K192" s="237"/>
      <c r="L192" s="238"/>
      <c r="M192" s="239"/>
      <c r="N192" s="240"/>
      <c r="O192" s="241"/>
      <c r="P192" s="242"/>
      <c r="Q192" s="243"/>
      <c r="R192" s="244"/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245"/>
      <c r="D193" s="246"/>
      <c r="E193" s="247"/>
      <c r="F193" s="248"/>
      <c r="G193" s="245"/>
      <c r="H193" s="246"/>
      <c r="I193" s="247"/>
      <c r="J193" s="248"/>
      <c r="K193" s="245"/>
      <c r="L193" s="246"/>
      <c r="M193" s="247"/>
      <c r="N193" s="248"/>
      <c r="O193" s="249"/>
      <c r="P193" s="250"/>
      <c r="Q193" s="251"/>
      <c r="R193" s="252"/>
      <c r="T193" s="104"/>
      <c r="U193" s="105"/>
      <c r="V193" s="105"/>
      <c r="W193" s="105"/>
      <c r="X193" s="105"/>
      <c r="Y193" s="106"/>
      <c r="Z193" s="106"/>
      <c r="AA193" s="105"/>
      <c r="AB193" s="105"/>
      <c r="AC193" s="105"/>
      <c r="AD193" s="105"/>
      <c r="AE193" s="105"/>
      <c r="AF193" s="105"/>
    </row>
    <row r="194" spans="2:32" ht="13.5">
      <c r="B194" s="99" t="s">
        <v>94</v>
      </c>
      <c r="C194" s="245"/>
      <c r="D194" s="246"/>
      <c r="E194" s="247"/>
      <c r="F194" s="248"/>
      <c r="G194" s="245"/>
      <c r="H194" s="246"/>
      <c r="I194" s="247"/>
      <c r="J194" s="248"/>
      <c r="K194" s="245"/>
      <c r="L194" s="246"/>
      <c r="M194" s="247"/>
      <c r="N194" s="248"/>
      <c r="O194" s="249"/>
      <c r="P194" s="250"/>
      <c r="Q194" s="251"/>
      <c r="R194" s="252"/>
      <c r="T194" s="104"/>
      <c r="U194" s="105"/>
      <c r="V194" s="105"/>
      <c r="W194" s="105"/>
      <c r="X194" s="105"/>
      <c r="Y194" s="106"/>
      <c r="Z194" s="106"/>
      <c r="AA194" s="105"/>
      <c r="AB194" s="105"/>
      <c r="AC194" s="105"/>
      <c r="AD194" s="105"/>
      <c r="AE194" s="105"/>
      <c r="AF194" s="105"/>
    </row>
    <row r="195" spans="2:32" ht="13.5">
      <c r="B195" s="99" t="s">
        <v>95</v>
      </c>
      <c r="C195" s="245"/>
      <c r="D195" s="246"/>
      <c r="E195" s="247"/>
      <c r="F195" s="248"/>
      <c r="G195" s="245"/>
      <c r="H195" s="246"/>
      <c r="I195" s="247"/>
      <c r="J195" s="248"/>
      <c r="K195" s="245"/>
      <c r="L195" s="246"/>
      <c r="M195" s="247"/>
      <c r="N195" s="248"/>
      <c r="O195" s="249"/>
      <c r="P195" s="250"/>
      <c r="Q195" s="251"/>
      <c r="R195" s="252"/>
      <c r="T195" s="104"/>
      <c r="U195" s="105"/>
      <c r="V195" s="105"/>
      <c r="W195" s="105"/>
      <c r="X195" s="105"/>
      <c r="Y195" s="106"/>
      <c r="Z195" s="106"/>
      <c r="AA195" s="105"/>
      <c r="AB195" s="105"/>
      <c r="AC195" s="105"/>
      <c r="AD195" s="105"/>
      <c r="AE195" s="105"/>
      <c r="AF195" s="105"/>
    </row>
    <row r="196" spans="2:32" ht="13.5">
      <c r="B196" s="99" t="s">
        <v>96</v>
      </c>
      <c r="C196" s="245"/>
      <c r="D196" s="246"/>
      <c r="E196" s="247"/>
      <c r="F196" s="248"/>
      <c r="G196" s="245"/>
      <c r="H196" s="246"/>
      <c r="I196" s="247"/>
      <c r="J196" s="248"/>
      <c r="K196" s="245"/>
      <c r="L196" s="246"/>
      <c r="M196" s="247"/>
      <c r="N196" s="248"/>
      <c r="O196" s="249"/>
      <c r="P196" s="250"/>
      <c r="Q196" s="251"/>
      <c r="R196" s="252"/>
      <c r="T196" s="104"/>
      <c r="U196" s="105"/>
      <c r="V196" s="105"/>
      <c r="W196" s="105"/>
      <c r="X196" s="105"/>
      <c r="Y196" s="106"/>
      <c r="Z196" s="106"/>
      <c r="AA196" s="105"/>
      <c r="AB196" s="105"/>
      <c r="AC196" s="105"/>
      <c r="AD196" s="105"/>
      <c r="AE196" s="105"/>
      <c r="AF196" s="105"/>
    </row>
    <row r="197" spans="2:32" ht="13.5">
      <c r="B197" s="99" t="s">
        <v>97</v>
      </c>
      <c r="C197" s="245"/>
      <c r="D197" s="246"/>
      <c r="E197" s="247"/>
      <c r="F197" s="248"/>
      <c r="G197" s="245"/>
      <c r="H197" s="246"/>
      <c r="I197" s="247"/>
      <c r="J197" s="248"/>
      <c r="K197" s="245"/>
      <c r="L197" s="246"/>
      <c r="M197" s="247"/>
      <c r="N197" s="248"/>
      <c r="O197" s="249"/>
      <c r="P197" s="250"/>
      <c r="Q197" s="251"/>
      <c r="R197" s="252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3.5">
      <c r="B198" s="99" t="s">
        <v>98</v>
      </c>
      <c r="C198" s="245"/>
      <c r="D198" s="246"/>
      <c r="E198" s="247"/>
      <c r="F198" s="248"/>
      <c r="G198" s="245"/>
      <c r="H198" s="246"/>
      <c r="I198" s="247"/>
      <c r="J198" s="248"/>
      <c r="K198" s="245"/>
      <c r="L198" s="246"/>
      <c r="M198" s="247"/>
      <c r="N198" s="248"/>
      <c r="O198" s="249"/>
      <c r="P198" s="250"/>
      <c r="Q198" s="251"/>
      <c r="R198" s="252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s="288" t="s">
        <v>99</v>
      </c>
      <c r="C199" s="253"/>
      <c r="D199" s="254"/>
      <c r="E199" s="255"/>
      <c r="F199" s="256"/>
      <c r="G199" s="253"/>
      <c r="H199" s="254"/>
      <c r="I199" s="255"/>
      <c r="J199" s="256"/>
      <c r="K199" s="253"/>
      <c r="L199" s="254"/>
      <c r="M199" s="255"/>
      <c r="N199" s="256"/>
      <c r="O199" s="257"/>
      <c r="P199" s="258"/>
      <c r="Q199" s="259"/>
      <c r="R199" s="260"/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289" t="s">
        <v>100</v>
      </c>
      <c r="C200" s="261"/>
      <c r="D200" s="262"/>
      <c r="E200" s="263"/>
      <c r="F200" s="264"/>
      <c r="G200" s="261"/>
      <c r="H200" s="262"/>
      <c r="I200" s="263"/>
      <c r="J200" s="264"/>
      <c r="K200" s="261"/>
      <c r="L200" s="262"/>
      <c r="M200" s="263"/>
      <c r="N200" s="264"/>
      <c r="O200" s="265"/>
      <c r="P200" s="266"/>
      <c r="Q200" s="267"/>
      <c r="R200" s="268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101</v>
      </c>
      <c r="C201" s="269"/>
      <c r="D201" s="270"/>
      <c r="E201" s="271"/>
      <c r="F201" s="272"/>
      <c r="G201" s="269"/>
      <c r="H201" s="270"/>
      <c r="I201" s="271"/>
      <c r="J201" s="272"/>
      <c r="K201" s="269"/>
      <c r="L201" s="270"/>
      <c r="M201" s="271"/>
      <c r="N201" s="272"/>
      <c r="O201" s="273"/>
      <c r="P201" s="274"/>
      <c r="Q201" s="275"/>
      <c r="R201" s="276"/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0:32" ht="13.5"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4.25">
      <c r="B203" s="40" t="str">
        <f>'審査確定状況'!AL6</f>
        <v>令和５年２月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103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37"/>
      <c r="D207" s="238"/>
      <c r="E207" s="239"/>
      <c r="F207" s="240"/>
      <c r="G207" s="237"/>
      <c r="H207" s="238"/>
      <c r="I207" s="239"/>
      <c r="J207" s="240"/>
      <c r="K207" s="237"/>
      <c r="L207" s="238"/>
      <c r="M207" s="239"/>
      <c r="N207" s="240"/>
      <c r="O207" s="241"/>
      <c r="P207" s="242"/>
      <c r="Q207" s="243"/>
      <c r="R207" s="244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245"/>
      <c r="D208" s="246"/>
      <c r="E208" s="247"/>
      <c r="F208" s="248"/>
      <c r="G208" s="245"/>
      <c r="H208" s="246"/>
      <c r="I208" s="247"/>
      <c r="J208" s="248"/>
      <c r="K208" s="245"/>
      <c r="L208" s="246"/>
      <c r="M208" s="247"/>
      <c r="N208" s="248"/>
      <c r="O208" s="249"/>
      <c r="P208" s="250"/>
      <c r="Q208" s="251"/>
      <c r="R208" s="252"/>
      <c r="T208" s="104"/>
      <c r="U208" s="105"/>
      <c r="V208" s="105"/>
      <c r="W208" s="105"/>
      <c r="X208" s="105"/>
      <c r="Y208" s="106"/>
      <c r="Z208" s="106"/>
      <c r="AA208" s="105"/>
      <c r="AB208" s="105"/>
      <c r="AC208" s="105"/>
      <c r="AD208" s="105"/>
      <c r="AE208" s="105"/>
      <c r="AF208" s="105"/>
    </row>
    <row r="209" spans="2:32" ht="13.5">
      <c r="B209" s="99" t="s">
        <v>94</v>
      </c>
      <c r="C209" s="245"/>
      <c r="D209" s="246"/>
      <c r="E209" s="247"/>
      <c r="F209" s="248"/>
      <c r="G209" s="245"/>
      <c r="H209" s="246"/>
      <c r="I209" s="247"/>
      <c r="J209" s="248"/>
      <c r="K209" s="245"/>
      <c r="L209" s="246"/>
      <c r="M209" s="247"/>
      <c r="N209" s="248"/>
      <c r="O209" s="249"/>
      <c r="P209" s="250"/>
      <c r="Q209" s="251"/>
      <c r="R209" s="252"/>
      <c r="T209" s="104"/>
      <c r="U209" s="105"/>
      <c r="V209" s="105"/>
      <c r="W209" s="105"/>
      <c r="X209" s="105"/>
      <c r="Y209" s="106"/>
      <c r="Z209" s="106"/>
      <c r="AA209" s="105"/>
      <c r="AB209" s="105"/>
      <c r="AC209" s="105"/>
      <c r="AD209" s="105"/>
      <c r="AE209" s="105"/>
      <c r="AF209" s="105"/>
    </row>
    <row r="210" spans="2:32" ht="13.5">
      <c r="B210" s="99" t="s">
        <v>95</v>
      </c>
      <c r="C210" s="245"/>
      <c r="D210" s="246"/>
      <c r="E210" s="247"/>
      <c r="F210" s="248"/>
      <c r="G210" s="245"/>
      <c r="H210" s="246"/>
      <c r="I210" s="247"/>
      <c r="J210" s="248"/>
      <c r="K210" s="245"/>
      <c r="L210" s="246"/>
      <c r="M210" s="247"/>
      <c r="N210" s="248"/>
      <c r="O210" s="249"/>
      <c r="P210" s="250"/>
      <c r="Q210" s="251"/>
      <c r="R210" s="252"/>
      <c r="T210" s="104"/>
      <c r="U210" s="105"/>
      <c r="V210" s="105"/>
      <c r="W210" s="105"/>
      <c r="X210" s="105"/>
      <c r="Y210" s="106"/>
      <c r="Z210" s="106"/>
      <c r="AA210" s="105"/>
      <c r="AB210" s="105"/>
      <c r="AC210" s="105"/>
      <c r="AD210" s="105"/>
      <c r="AE210" s="105"/>
      <c r="AF210" s="105"/>
    </row>
    <row r="211" spans="2:32" ht="13.5">
      <c r="B211" s="99" t="s">
        <v>96</v>
      </c>
      <c r="C211" s="245"/>
      <c r="D211" s="246"/>
      <c r="E211" s="247"/>
      <c r="F211" s="248"/>
      <c r="G211" s="245"/>
      <c r="H211" s="246"/>
      <c r="I211" s="247"/>
      <c r="J211" s="248"/>
      <c r="K211" s="245"/>
      <c r="L211" s="246"/>
      <c r="M211" s="247"/>
      <c r="N211" s="248"/>
      <c r="O211" s="249"/>
      <c r="P211" s="250"/>
      <c r="Q211" s="251"/>
      <c r="R211" s="252"/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s="99" t="s">
        <v>97</v>
      </c>
      <c r="C212" s="245"/>
      <c r="D212" s="246"/>
      <c r="E212" s="247"/>
      <c r="F212" s="248"/>
      <c r="G212" s="245"/>
      <c r="H212" s="246"/>
      <c r="I212" s="247"/>
      <c r="J212" s="248"/>
      <c r="K212" s="245"/>
      <c r="L212" s="246"/>
      <c r="M212" s="247"/>
      <c r="N212" s="248"/>
      <c r="O212" s="249"/>
      <c r="P212" s="250"/>
      <c r="Q212" s="251"/>
      <c r="R212" s="252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4.25" customHeight="1">
      <c r="B213" s="99" t="s">
        <v>98</v>
      </c>
      <c r="C213" s="245"/>
      <c r="D213" s="246"/>
      <c r="E213" s="247"/>
      <c r="F213" s="248"/>
      <c r="G213" s="245"/>
      <c r="H213" s="246"/>
      <c r="I213" s="247"/>
      <c r="J213" s="248"/>
      <c r="K213" s="245"/>
      <c r="L213" s="246"/>
      <c r="M213" s="247"/>
      <c r="N213" s="248"/>
      <c r="O213" s="249"/>
      <c r="P213" s="250"/>
      <c r="Q213" s="251"/>
      <c r="R213" s="25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253"/>
      <c r="D214" s="254"/>
      <c r="E214" s="255"/>
      <c r="F214" s="256"/>
      <c r="G214" s="253"/>
      <c r="H214" s="254"/>
      <c r="I214" s="255"/>
      <c r="J214" s="256"/>
      <c r="K214" s="253"/>
      <c r="L214" s="254"/>
      <c r="M214" s="255"/>
      <c r="N214" s="256"/>
      <c r="O214" s="257"/>
      <c r="P214" s="258"/>
      <c r="Q214" s="259"/>
      <c r="R214" s="260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3.5">
      <c r="B215" s="289" t="s">
        <v>100</v>
      </c>
      <c r="C215" s="261"/>
      <c r="D215" s="262"/>
      <c r="E215" s="263"/>
      <c r="F215" s="264"/>
      <c r="G215" s="261"/>
      <c r="H215" s="262"/>
      <c r="I215" s="263"/>
      <c r="J215" s="264"/>
      <c r="K215" s="261"/>
      <c r="L215" s="262"/>
      <c r="M215" s="263"/>
      <c r="N215" s="264"/>
      <c r="O215" s="265"/>
      <c r="P215" s="266"/>
      <c r="Q215" s="267"/>
      <c r="R215" s="268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18" ht="13.5">
      <c r="B216" s="54" t="s">
        <v>101</v>
      </c>
      <c r="C216" s="269"/>
      <c r="D216" s="270"/>
      <c r="E216" s="271"/>
      <c r="F216" s="272"/>
      <c r="G216" s="269"/>
      <c r="H216" s="270"/>
      <c r="I216" s="271"/>
      <c r="J216" s="272"/>
      <c r="K216" s="269"/>
      <c r="L216" s="270"/>
      <c r="M216" s="271"/>
      <c r="N216" s="272"/>
      <c r="O216" s="273"/>
      <c r="P216" s="274"/>
      <c r="Q216" s="275"/>
      <c r="R216" s="276"/>
    </row>
    <row r="219" spans="2:23" ht="13.5">
      <c r="B219" s="384" t="s">
        <v>58</v>
      </c>
      <c r="C219" s="385"/>
      <c r="D219" s="385"/>
      <c r="E219" s="386"/>
      <c r="T219" s="384" t="s">
        <v>58</v>
      </c>
      <c r="U219" s="385"/>
      <c r="V219" s="385"/>
      <c r="W219" s="386"/>
    </row>
    <row r="220" spans="2:23" ht="13.5">
      <c r="B220" s="384"/>
      <c r="C220" s="385"/>
      <c r="D220" s="385"/>
      <c r="E220" s="386"/>
      <c r="T220" s="384"/>
      <c r="U220" s="385"/>
      <c r="V220" s="385"/>
      <c r="W220" s="386"/>
    </row>
  </sheetData>
  <sheetProtection/>
  <mergeCells count="52">
    <mergeCell ref="T219:W220"/>
    <mergeCell ref="C175:F175"/>
    <mergeCell ref="G175:J175"/>
    <mergeCell ref="K175:N175"/>
    <mergeCell ref="O175:R175"/>
    <mergeCell ref="K190:N190"/>
    <mergeCell ref="O190:R190"/>
    <mergeCell ref="C205:F205"/>
    <mergeCell ref="K205:N205"/>
    <mergeCell ref="O205:R205"/>
    <mergeCell ref="K145:N145"/>
    <mergeCell ref="O145:R145"/>
    <mergeCell ref="C160:F160"/>
    <mergeCell ref="G160:J160"/>
    <mergeCell ref="K160:N160"/>
    <mergeCell ref="O160:R160"/>
    <mergeCell ref="K115:N115"/>
    <mergeCell ref="O115:R115"/>
    <mergeCell ref="C130:F130"/>
    <mergeCell ref="G130:J130"/>
    <mergeCell ref="K130:N130"/>
    <mergeCell ref="O130:R130"/>
    <mergeCell ref="K55:N55"/>
    <mergeCell ref="O55:R55"/>
    <mergeCell ref="O85:R85"/>
    <mergeCell ref="C100:F100"/>
    <mergeCell ref="G100:J100"/>
    <mergeCell ref="K100:N100"/>
    <mergeCell ref="O100:R100"/>
    <mergeCell ref="C85:F85"/>
    <mergeCell ref="G85:J85"/>
    <mergeCell ref="K85:N85"/>
    <mergeCell ref="B219:E220"/>
    <mergeCell ref="C190:F190"/>
    <mergeCell ref="G190:J190"/>
    <mergeCell ref="C40:F40"/>
    <mergeCell ref="G40:J40"/>
    <mergeCell ref="AH4:AK4"/>
    <mergeCell ref="K70:N70"/>
    <mergeCell ref="O70:R70"/>
    <mergeCell ref="K40:N40"/>
    <mergeCell ref="O40:R40"/>
    <mergeCell ref="G205:J205"/>
    <mergeCell ref="C115:F115"/>
    <mergeCell ref="G115:J115"/>
    <mergeCell ref="C145:F145"/>
    <mergeCell ref="G145:J145"/>
    <mergeCell ref="B2:C3"/>
    <mergeCell ref="C70:F70"/>
    <mergeCell ref="G70:J70"/>
    <mergeCell ref="C55:F55"/>
    <mergeCell ref="G55:J55"/>
  </mergeCells>
  <hyperlinks>
    <hyperlink ref="B2:B3" location="目次!A1" display="もどる"/>
    <hyperlink ref="B219:B220" location="目次!A1" display="もどる"/>
    <hyperlink ref="B219:D220" location="'１件当たり受診日数'!A1" display="この表の頭にもどる"/>
    <hyperlink ref="AH4" location="目次!A1" display="もどる"/>
    <hyperlink ref="AH4:AJ4" location="'１件当たり受診日数'!A1" display="この表の頭にもどる"/>
    <hyperlink ref="T219:T220" location="目次!A1" display="もどる"/>
    <hyperlink ref="T219:V220" location="'１件当たり受診日数'!A1" display="この表の頭にもどる"/>
  </hyperlinks>
  <printOptions/>
  <pageMargins left="0.787" right="0.787" top="0.984" bottom="0.984" header="0.512" footer="0.512"/>
  <pageSetup horizontalDpi="600" verticalDpi="600" orientation="landscape" paperSize="9" scale="74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42" customWidth="1"/>
    <col min="2" max="4" width="9.625" style="42" customWidth="1"/>
    <col min="5" max="5" width="9.625" style="42" hidden="1" customWidth="1"/>
    <col min="6" max="8" width="9.625" style="42" customWidth="1"/>
    <col min="9" max="9" width="9.625" style="42" hidden="1" customWidth="1"/>
    <col min="10" max="12" width="9.625" style="42" customWidth="1"/>
    <col min="13" max="13" width="9.625" style="42" hidden="1" customWidth="1"/>
    <col min="14" max="16" width="9.625" style="42" customWidth="1"/>
    <col min="17" max="17" width="9.625" style="42" hidden="1" customWidth="1"/>
    <col min="18" max="18" width="9.625" style="42" customWidth="1"/>
    <col min="19" max="19" width="36.125" style="42" customWidth="1"/>
    <col min="20" max="30" width="9.00390625" style="42" customWidth="1"/>
    <col min="31" max="31" width="9.875" style="42" bestFit="1" customWidth="1"/>
    <col min="32" max="16384" width="9.00390625" style="42" customWidth="1"/>
  </cols>
  <sheetData>
    <row r="2" spans="2:3" ht="13.5">
      <c r="B2" s="384" t="s">
        <v>59</v>
      </c>
      <c r="C2" s="403"/>
    </row>
    <row r="3" spans="2:3" ht="13.5">
      <c r="B3" s="384"/>
      <c r="C3" s="403"/>
    </row>
    <row r="4" spans="2:3" ht="13.5" customHeight="1">
      <c r="B4" s="202"/>
      <c r="C4" s="203"/>
    </row>
    <row r="6" ht="13.5">
      <c r="T6" s="43" t="s">
        <v>49</v>
      </c>
    </row>
    <row r="7" spans="20:37" ht="13.5">
      <c r="T7" s="44"/>
      <c r="AH7" s="384" t="s">
        <v>58</v>
      </c>
      <c r="AI7" s="404"/>
      <c r="AJ7" s="404"/>
      <c r="AK7" s="386"/>
    </row>
    <row r="8" spans="20:37" ht="13.5">
      <c r="T8" s="45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  <c r="AH8" s="384"/>
      <c r="AI8" s="404"/>
      <c r="AJ8" s="404"/>
      <c r="AK8" s="386"/>
    </row>
    <row r="9" spans="20:32" ht="13.5">
      <c r="T9" s="98" t="s">
        <v>28</v>
      </c>
      <c r="U9" s="113">
        <f>O42</f>
        <v>16503.119954221736</v>
      </c>
      <c r="V9" s="114">
        <f>O58</f>
        <v>15574.076580918314</v>
      </c>
      <c r="W9" s="114">
        <f>O74</f>
        <v>16207.014104497472</v>
      </c>
      <c r="X9" s="114">
        <f>O90</f>
        <v>15846.698612561959</v>
      </c>
      <c r="Y9" s="114">
        <f>O106</f>
        <v>0</v>
      </c>
      <c r="Z9" s="114">
        <f>O122</f>
        <v>0</v>
      </c>
      <c r="AA9" s="113">
        <f>O138</f>
        <v>0</v>
      </c>
      <c r="AB9" s="113">
        <f>O154</f>
        <v>0</v>
      </c>
      <c r="AC9" s="113">
        <f>O170</f>
        <v>0</v>
      </c>
      <c r="AD9" s="113">
        <f>O186</f>
        <v>0</v>
      </c>
      <c r="AE9" s="113">
        <f>O202</f>
        <v>0</v>
      </c>
      <c r="AF9" s="113">
        <f>O218</f>
        <v>0</v>
      </c>
    </row>
    <row r="10" spans="20:32" ht="13.5">
      <c r="T10" s="99" t="s">
        <v>93</v>
      </c>
      <c r="U10" s="113">
        <f aca="true" t="shared" si="0" ref="U10:U18">O43</f>
        <v>16043.991120022916</v>
      </c>
      <c r="V10" s="114">
        <f aca="true" t="shared" si="1" ref="V10:V18">O59</f>
        <v>15923.80198543233</v>
      </c>
      <c r="W10" s="114">
        <f aca="true" t="shared" si="2" ref="W10:W18">O75</f>
        <v>17234.042897998093</v>
      </c>
      <c r="X10" s="114">
        <f aca="true" t="shared" si="3" ref="X10:X18">O91</f>
        <v>16731.15915793162</v>
      </c>
      <c r="Y10" s="114">
        <f aca="true" t="shared" si="4" ref="Y10:Y18">O107</f>
        <v>0</v>
      </c>
      <c r="Z10" s="114">
        <f aca="true" t="shared" si="5" ref="Z10:Z18">O123</f>
        <v>0</v>
      </c>
      <c r="AA10" s="113">
        <f aca="true" t="shared" si="6" ref="AA10:AA18">O139</f>
        <v>0</v>
      </c>
      <c r="AB10" s="113">
        <f aca="true" t="shared" si="7" ref="AB10:AB18">O155</f>
        <v>0</v>
      </c>
      <c r="AC10" s="113">
        <f aca="true" t="shared" si="8" ref="AC10:AC18">O171</f>
        <v>0</v>
      </c>
      <c r="AD10" s="113">
        <f aca="true" t="shared" si="9" ref="AD10:AD18">O187</f>
        <v>0</v>
      </c>
      <c r="AE10" s="113">
        <f aca="true" t="shared" si="10" ref="AE10:AE18">O203</f>
        <v>0</v>
      </c>
      <c r="AF10" s="113">
        <f aca="true" t="shared" si="11" ref="AF10:AF18">O219</f>
        <v>0</v>
      </c>
    </row>
    <row r="11" spans="20:32" ht="13.5">
      <c r="T11" s="99" t="s">
        <v>94</v>
      </c>
      <c r="U11" s="113">
        <f t="shared" si="0"/>
        <v>16303.443731279418</v>
      </c>
      <c r="V11" s="114">
        <f t="shared" si="1"/>
        <v>17718.770279599587</v>
      </c>
      <c r="W11" s="114">
        <f t="shared" si="2"/>
        <v>16916.59983291562</v>
      </c>
      <c r="X11" s="114">
        <f t="shared" si="3"/>
        <v>16912.533956224586</v>
      </c>
      <c r="Y11" s="114">
        <f t="shared" si="4"/>
        <v>0</v>
      </c>
      <c r="Z11" s="114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16852.373905069097</v>
      </c>
      <c r="V12" s="114">
        <f t="shared" si="1"/>
        <v>15502.8912154425</v>
      </c>
      <c r="W12" s="114">
        <f t="shared" si="2"/>
        <v>16089.454371519356</v>
      </c>
      <c r="X12" s="114">
        <f t="shared" si="3"/>
        <v>16266.576733391355</v>
      </c>
      <c r="Y12" s="114">
        <f t="shared" si="4"/>
        <v>0</v>
      </c>
      <c r="Z12" s="114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15813.114134354715</v>
      </c>
      <c r="V13" s="114">
        <f t="shared" si="1"/>
        <v>15341.806759545923</v>
      </c>
      <c r="W13" s="114">
        <f t="shared" si="2"/>
        <v>16037.115915489108</v>
      </c>
      <c r="X13" s="114">
        <f t="shared" si="3"/>
        <v>15174.811608961303</v>
      </c>
      <c r="Y13" s="114">
        <f t="shared" si="4"/>
        <v>0</v>
      </c>
      <c r="Z13" s="114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16018.52684628804</v>
      </c>
      <c r="V14" s="114">
        <f t="shared" si="1"/>
        <v>15695.719729232977</v>
      </c>
      <c r="W14" s="114">
        <f t="shared" si="2"/>
        <v>16210.361746065655</v>
      </c>
      <c r="X14" s="114">
        <f t="shared" si="3"/>
        <v>16376.478384766617</v>
      </c>
      <c r="Y14" s="114">
        <f t="shared" si="4"/>
        <v>0</v>
      </c>
      <c r="Z14" s="114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14741.816228823962</v>
      </c>
      <c r="V15" s="114">
        <f t="shared" si="1"/>
        <v>14641.763396996106</v>
      </c>
      <c r="W15" s="114">
        <f t="shared" si="2"/>
        <v>15259.353870251925</v>
      </c>
      <c r="X15" s="114">
        <f t="shared" si="3"/>
        <v>15013.097323300852</v>
      </c>
      <c r="Y15" s="114">
        <f t="shared" si="4"/>
        <v>0</v>
      </c>
      <c r="Z15" s="114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16278.879530486985</v>
      </c>
      <c r="V16" s="114">
        <f t="shared" si="1"/>
        <v>14656.006241681582</v>
      </c>
      <c r="W16" s="114">
        <f t="shared" si="2"/>
        <v>16726.081854043394</v>
      </c>
      <c r="X16" s="114">
        <f t="shared" si="3"/>
        <v>16277.249860775943</v>
      </c>
      <c r="Y16" s="114">
        <f t="shared" si="4"/>
        <v>0</v>
      </c>
      <c r="Z16" s="114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10820.853621881575</v>
      </c>
      <c r="V17" s="114">
        <f t="shared" si="1"/>
        <v>15887.21214017522</v>
      </c>
      <c r="W17" s="114">
        <f t="shared" si="2"/>
        <v>15905.9213519662</v>
      </c>
      <c r="X17" s="114">
        <f t="shared" si="3"/>
        <v>16480.833333333332</v>
      </c>
      <c r="Y17" s="114">
        <f t="shared" si="4"/>
        <v>0</v>
      </c>
      <c r="Z17" s="114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16125.919621877843</v>
      </c>
      <c r="V18" s="114">
        <f t="shared" si="1"/>
        <v>15523.198927668014</v>
      </c>
      <c r="W18" s="114">
        <f t="shared" si="2"/>
        <v>16239.441333706425</v>
      </c>
      <c r="X18" s="114">
        <f t="shared" si="3"/>
        <v>15950.923723444575</v>
      </c>
      <c r="Y18" s="114">
        <f t="shared" si="4"/>
        <v>0</v>
      </c>
      <c r="Z18" s="114">
        <f t="shared" si="5"/>
        <v>0</v>
      </c>
      <c r="AA18" s="113">
        <f t="shared" si="6"/>
        <v>0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44"/>
    </row>
    <row r="21" spans="20:32" ht="13.5">
      <c r="T21" s="45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P42</f>
        <v>18680</v>
      </c>
      <c r="V22" s="114">
        <f>P58</f>
        <v>0</v>
      </c>
      <c r="W22" s="114">
        <f>P74</f>
        <v>5850</v>
      </c>
      <c r="X22" s="114">
        <f>P90</f>
        <v>0</v>
      </c>
      <c r="Y22" s="114">
        <f>P106</f>
        <v>0</v>
      </c>
      <c r="Z22" s="114">
        <f>P122</f>
        <v>0</v>
      </c>
      <c r="AA22" s="113">
        <f>P138</f>
        <v>0</v>
      </c>
      <c r="AB22" s="113">
        <f>P154</f>
        <v>0</v>
      </c>
      <c r="AC22" s="113">
        <f>P170</f>
        <v>0</v>
      </c>
      <c r="AD22" s="113">
        <f>P186</f>
        <v>0</v>
      </c>
      <c r="AE22" s="113">
        <f>P202</f>
        <v>0</v>
      </c>
      <c r="AF22" s="113">
        <f>P218</f>
        <v>0</v>
      </c>
    </row>
    <row r="23" spans="20:32" ht="13.5">
      <c r="T23" s="99" t="s">
        <v>93</v>
      </c>
      <c r="U23" s="113">
        <f aca="true" t="shared" si="12" ref="U23:U31">P43</f>
        <v>0</v>
      </c>
      <c r="V23" s="114">
        <f aca="true" t="shared" si="13" ref="V23:V31">P59</f>
        <v>0</v>
      </c>
      <c r="W23" s="114">
        <f aca="true" t="shared" si="14" ref="W23:W31">P75</f>
        <v>0</v>
      </c>
      <c r="X23" s="114">
        <f aca="true" t="shared" si="15" ref="X23:X31">P91</f>
        <v>0</v>
      </c>
      <c r="Y23" s="114">
        <f aca="true" t="shared" si="16" ref="Y23:Y31">P107</f>
        <v>0</v>
      </c>
      <c r="Z23" s="114">
        <f aca="true" t="shared" si="17" ref="Z23:Z31">P123</f>
        <v>0</v>
      </c>
      <c r="AA23" s="113">
        <f aca="true" t="shared" si="18" ref="AA23:AA31">P139</f>
        <v>0</v>
      </c>
      <c r="AB23" s="113">
        <f aca="true" t="shared" si="19" ref="AB23:AB31">P155</f>
        <v>0</v>
      </c>
      <c r="AC23" s="113">
        <f aca="true" t="shared" si="20" ref="AC23:AC31">P171</f>
        <v>0</v>
      </c>
      <c r="AD23" s="113">
        <f aca="true" t="shared" si="21" ref="AD23:AD31">P187</f>
        <v>0</v>
      </c>
      <c r="AE23" s="113">
        <f aca="true" t="shared" si="22" ref="AE23:AE31">P203</f>
        <v>0</v>
      </c>
      <c r="AF23" s="113">
        <f aca="true" t="shared" si="23" ref="AF23:AF31">P219</f>
        <v>0</v>
      </c>
    </row>
    <row r="24" spans="20:32" ht="13.5">
      <c r="T24" s="99" t="s">
        <v>94</v>
      </c>
      <c r="U24" s="113">
        <f t="shared" si="12"/>
        <v>0</v>
      </c>
      <c r="V24" s="114">
        <f t="shared" si="13"/>
        <v>0</v>
      </c>
      <c r="W24" s="114">
        <f t="shared" si="14"/>
        <v>23470</v>
      </c>
      <c r="X24" s="114">
        <f t="shared" si="15"/>
        <v>23470</v>
      </c>
      <c r="Y24" s="114">
        <f t="shared" si="16"/>
        <v>0</v>
      </c>
      <c r="Z24" s="114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0</v>
      </c>
      <c r="V25" s="114">
        <f t="shared" si="13"/>
        <v>0</v>
      </c>
      <c r="W25" s="114">
        <f t="shared" si="14"/>
        <v>0</v>
      </c>
      <c r="X25" s="114">
        <f t="shared" si="15"/>
        <v>0</v>
      </c>
      <c r="Y25" s="114">
        <f t="shared" si="16"/>
        <v>0</v>
      </c>
      <c r="Z25" s="114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0</v>
      </c>
      <c r="V26" s="114">
        <f t="shared" si="13"/>
        <v>0</v>
      </c>
      <c r="W26" s="114">
        <f t="shared" si="14"/>
        <v>0</v>
      </c>
      <c r="X26" s="114">
        <f t="shared" si="15"/>
        <v>0</v>
      </c>
      <c r="Y26" s="114">
        <f t="shared" si="16"/>
        <v>0</v>
      </c>
      <c r="Z26" s="114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0</v>
      </c>
      <c r="V27" s="114">
        <f t="shared" si="13"/>
        <v>0</v>
      </c>
      <c r="W27" s="114">
        <f t="shared" si="14"/>
        <v>0</v>
      </c>
      <c r="X27" s="114">
        <f t="shared" si="15"/>
        <v>0</v>
      </c>
      <c r="Y27" s="114">
        <f t="shared" si="16"/>
        <v>0</v>
      </c>
      <c r="Z27" s="114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0</v>
      </c>
      <c r="V28" s="114">
        <f t="shared" si="13"/>
        <v>0</v>
      </c>
      <c r="W28" s="114">
        <f t="shared" si="14"/>
        <v>0</v>
      </c>
      <c r="X28" s="114">
        <f t="shared" si="15"/>
        <v>0</v>
      </c>
      <c r="Y28" s="114">
        <f t="shared" si="16"/>
        <v>0</v>
      </c>
      <c r="Z28" s="114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0</v>
      </c>
      <c r="V29" s="114">
        <f t="shared" si="13"/>
        <v>0</v>
      </c>
      <c r="W29" s="114">
        <f t="shared" si="14"/>
        <v>0</v>
      </c>
      <c r="X29" s="114">
        <f t="shared" si="15"/>
        <v>0</v>
      </c>
      <c r="Y29" s="114">
        <f t="shared" si="16"/>
        <v>0</v>
      </c>
      <c r="Z29" s="114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4">
        <f t="shared" si="13"/>
        <v>0</v>
      </c>
      <c r="W30" s="114">
        <f t="shared" si="14"/>
        <v>0</v>
      </c>
      <c r="X30" s="114">
        <f t="shared" si="15"/>
        <v>0</v>
      </c>
      <c r="Y30" s="114">
        <f t="shared" si="16"/>
        <v>0</v>
      </c>
      <c r="Z30" s="114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18680</v>
      </c>
      <c r="V31" s="114">
        <f t="shared" si="13"/>
        <v>0</v>
      </c>
      <c r="W31" s="114">
        <f t="shared" si="14"/>
        <v>-11770</v>
      </c>
      <c r="X31" s="114">
        <f t="shared" si="15"/>
        <v>23470</v>
      </c>
      <c r="Y31" s="114">
        <f t="shared" si="16"/>
        <v>0</v>
      </c>
      <c r="Z31" s="114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44"/>
    </row>
    <row r="34" spans="20:32" ht="13.5">
      <c r="T34" s="45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>
      <c r="T35" s="98" t="s">
        <v>28</v>
      </c>
      <c r="U35" s="113">
        <f>Q42</f>
        <v>0</v>
      </c>
      <c r="V35" s="114">
        <f>Q58</f>
        <v>0</v>
      </c>
      <c r="W35" s="114">
        <f>Q74</f>
        <v>0</v>
      </c>
      <c r="X35" s="114">
        <f>Q90</f>
        <v>0</v>
      </c>
      <c r="Y35" s="114">
        <f>Q106</f>
        <v>0</v>
      </c>
      <c r="Z35" s="114">
        <f>Q122</f>
        <v>0</v>
      </c>
      <c r="AA35" s="113">
        <f>Q138</f>
        <v>0</v>
      </c>
      <c r="AB35" s="113">
        <f>Q154</f>
        <v>0</v>
      </c>
      <c r="AC35" s="113">
        <f>Q170</f>
        <v>0</v>
      </c>
      <c r="AD35" s="113">
        <f>Q186</f>
        <v>0</v>
      </c>
      <c r="AE35" s="113">
        <f>Q202</f>
        <v>0</v>
      </c>
      <c r="AF35" s="113">
        <f>Q218</f>
        <v>0</v>
      </c>
    </row>
    <row r="36" spans="2:32" ht="14.25">
      <c r="B36" s="201" t="s">
        <v>77</v>
      </c>
      <c r="T36" s="99" t="s">
        <v>93</v>
      </c>
      <c r="U36" s="113">
        <f aca="true" t="shared" si="24" ref="U36:U44">Q43</f>
        <v>0</v>
      </c>
      <c r="V36" s="114">
        <f aca="true" t="shared" si="25" ref="V36:V44">Q59</f>
        <v>0</v>
      </c>
      <c r="W36" s="114">
        <f aca="true" t="shared" si="26" ref="W36:W44">Q75</f>
        <v>0</v>
      </c>
      <c r="X36" s="114">
        <f aca="true" t="shared" si="27" ref="X36:X44">Q91</f>
        <v>0</v>
      </c>
      <c r="Y36" s="114">
        <f aca="true" t="shared" si="28" ref="Y36:Y44">Q107</f>
        <v>0</v>
      </c>
      <c r="Z36" s="114">
        <f aca="true" t="shared" si="29" ref="Z36:Z44">Q123</f>
        <v>0</v>
      </c>
      <c r="AA36" s="113">
        <f aca="true" t="shared" si="30" ref="AA36:AA44">Q139</f>
        <v>0</v>
      </c>
      <c r="AB36" s="113">
        <f aca="true" t="shared" si="31" ref="AB36:AB44">Q155</f>
        <v>0</v>
      </c>
      <c r="AC36" s="113">
        <f aca="true" t="shared" si="32" ref="AC36:AC44">Q171</f>
        <v>0</v>
      </c>
      <c r="AD36" s="113">
        <f aca="true" t="shared" si="33" ref="AD36:AD44">Q187</f>
        <v>0</v>
      </c>
      <c r="AE36" s="113">
        <f aca="true" t="shared" si="34" ref="AE36:AE44">Q203</f>
        <v>0</v>
      </c>
      <c r="AF36" s="113">
        <f aca="true" t="shared" si="35" ref="AF36:AF44">Q219</f>
        <v>0</v>
      </c>
    </row>
    <row r="37" spans="2:32" ht="13.5" customHeight="1">
      <c r="B37" s="4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 s="99" t="s">
        <v>94</v>
      </c>
      <c r="U37" s="113">
        <f t="shared" si="24"/>
        <v>0</v>
      </c>
      <c r="V37" s="114">
        <f t="shared" si="25"/>
        <v>0</v>
      </c>
      <c r="W37" s="114">
        <f t="shared" si="26"/>
        <v>0</v>
      </c>
      <c r="X37" s="114">
        <f t="shared" si="27"/>
        <v>0</v>
      </c>
      <c r="Y37" s="114">
        <f t="shared" si="28"/>
        <v>0</v>
      </c>
      <c r="Z37" s="114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4.25">
      <c r="B38" s="40" t="str">
        <f>'審査確定状況'!E6</f>
        <v>令和４年３月</v>
      </c>
      <c r="C38" s="3"/>
      <c r="D38" s="3"/>
      <c r="T38" s="99" t="s">
        <v>95</v>
      </c>
      <c r="U38" s="113">
        <f t="shared" si="24"/>
        <v>0</v>
      </c>
      <c r="V38" s="114">
        <f t="shared" si="25"/>
        <v>0</v>
      </c>
      <c r="W38" s="114">
        <f t="shared" si="26"/>
        <v>0</v>
      </c>
      <c r="X38" s="114">
        <f t="shared" si="27"/>
        <v>0</v>
      </c>
      <c r="Y38" s="114">
        <f t="shared" si="28"/>
        <v>0</v>
      </c>
      <c r="Z38" s="114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R39" t="s">
        <v>34</v>
      </c>
      <c r="T39" s="99" t="s">
        <v>96</v>
      </c>
      <c r="U39" s="113">
        <f t="shared" si="24"/>
        <v>0</v>
      </c>
      <c r="V39" s="114">
        <f t="shared" si="25"/>
        <v>0</v>
      </c>
      <c r="W39" s="114">
        <f t="shared" si="26"/>
        <v>0</v>
      </c>
      <c r="X39" s="114">
        <f t="shared" si="27"/>
        <v>0</v>
      </c>
      <c r="Y39" s="114">
        <f t="shared" si="28"/>
        <v>0</v>
      </c>
      <c r="Z39" s="114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99" t="s">
        <v>97</v>
      </c>
      <c r="U40" s="113">
        <f t="shared" si="24"/>
        <v>0</v>
      </c>
      <c r="V40" s="114">
        <f t="shared" si="25"/>
        <v>0</v>
      </c>
      <c r="W40" s="114">
        <f t="shared" si="26"/>
        <v>0</v>
      </c>
      <c r="X40" s="114">
        <f t="shared" si="27"/>
        <v>0</v>
      </c>
      <c r="Y40" s="114">
        <f t="shared" si="28"/>
        <v>0</v>
      </c>
      <c r="Z40" s="114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99" t="s">
        <v>98</v>
      </c>
      <c r="U41" s="113">
        <f t="shared" si="24"/>
        <v>0</v>
      </c>
      <c r="V41" s="114">
        <f t="shared" si="25"/>
        <v>0</v>
      </c>
      <c r="W41" s="114">
        <f t="shared" si="26"/>
        <v>0</v>
      </c>
      <c r="X41" s="114">
        <f t="shared" si="27"/>
        <v>0</v>
      </c>
      <c r="Y41" s="114">
        <f t="shared" si="28"/>
        <v>0</v>
      </c>
      <c r="Z41" s="114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8" t="s">
        <v>28</v>
      </c>
      <c r="C42" s="166">
        <v>36696.387755728</v>
      </c>
      <c r="D42" s="167"/>
      <c r="E42" s="168"/>
      <c r="F42" s="169">
        <v>36696.387755728</v>
      </c>
      <c r="G42" s="166">
        <v>11056.633427560264</v>
      </c>
      <c r="H42" s="167"/>
      <c r="I42" s="168"/>
      <c r="J42" s="169">
        <v>11056.633427560264</v>
      </c>
      <c r="K42" s="166">
        <v>9023.150509074812</v>
      </c>
      <c r="L42" s="167">
        <v>18680</v>
      </c>
      <c r="M42" s="168"/>
      <c r="N42" s="169">
        <v>9023.577973529282</v>
      </c>
      <c r="O42" s="170">
        <v>16503.119954221736</v>
      </c>
      <c r="P42" s="171">
        <v>18680</v>
      </c>
      <c r="Q42" s="172"/>
      <c r="R42" s="173">
        <v>16503.134962219403</v>
      </c>
      <c r="T42" s="55" t="s">
        <v>99</v>
      </c>
      <c r="U42" s="113">
        <f t="shared" si="24"/>
        <v>0</v>
      </c>
      <c r="V42" s="114">
        <f t="shared" si="25"/>
        <v>0</v>
      </c>
      <c r="W42" s="114">
        <f t="shared" si="26"/>
        <v>0</v>
      </c>
      <c r="X42" s="114">
        <f t="shared" si="27"/>
        <v>0</v>
      </c>
      <c r="Y42" s="114">
        <f t="shared" si="28"/>
        <v>0</v>
      </c>
      <c r="Z42" s="114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93</v>
      </c>
      <c r="C43" s="174">
        <v>29343.2358276644</v>
      </c>
      <c r="D43" s="175"/>
      <c r="E43" s="176"/>
      <c r="F43" s="177">
        <v>29343.2358276644</v>
      </c>
      <c r="G43" s="174">
        <v>12349.661924282615</v>
      </c>
      <c r="H43" s="175"/>
      <c r="I43" s="176"/>
      <c r="J43" s="177">
        <v>12349.661924282615</v>
      </c>
      <c r="K43" s="174">
        <v>8444.098972922502</v>
      </c>
      <c r="L43" s="175"/>
      <c r="M43" s="176"/>
      <c r="N43" s="177">
        <v>8444.098972922502</v>
      </c>
      <c r="O43" s="178">
        <v>16043.991120022916</v>
      </c>
      <c r="P43" s="179"/>
      <c r="Q43" s="180"/>
      <c r="R43" s="181">
        <v>16043.991120022916</v>
      </c>
      <c r="T43" s="54" t="s">
        <v>100</v>
      </c>
      <c r="U43" s="113">
        <f t="shared" si="24"/>
        <v>0</v>
      </c>
      <c r="V43" s="114">
        <f t="shared" si="25"/>
        <v>0</v>
      </c>
      <c r="W43" s="114">
        <f t="shared" si="26"/>
        <v>0</v>
      </c>
      <c r="X43" s="114">
        <f t="shared" si="27"/>
        <v>0</v>
      </c>
      <c r="Y43" s="114">
        <f t="shared" si="28"/>
        <v>0</v>
      </c>
      <c r="Z43" s="114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94</v>
      </c>
      <c r="C44" s="174">
        <v>30716.401584399755</v>
      </c>
      <c r="D44" s="175"/>
      <c r="E44" s="176"/>
      <c r="F44" s="177">
        <v>30716.401584399755</v>
      </c>
      <c r="G44" s="174">
        <v>11234.13590233858</v>
      </c>
      <c r="H44" s="175"/>
      <c r="I44" s="176"/>
      <c r="J44" s="177">
        <v>11234.13590233858</v>
      </c>
      <c r="K44" s="174">
        <v>8300.261845386534</v>
      </c>
      <c r="L44" s="175"/>
      <c r="M44" s="176"/>
      <c r="N44" s="177">
        <v>8300.261845386534</v>
      </c>
      <c r="O44" s="178">
        <v>16303.443731279418</v>
      </c>
      <c r="P44" s="179"/>
      <c r="Q44" s="180"/>
      <c r="R44" s="181">
        <v>16303.443731279418</v>
      </c>
      <c r="T44" s="54" t="s">
        <v>101</v>
      </c>
      <c r="U44" s="113">
        <f t="shared" si="24"/>
        <v>0</v>
      </c>
      <c r="V44" s="114">
        <f t="shared" si="25"/>
        <v>0</v>
      </c>
      <c r="W44" s="114">
        <f t="shared" si="26"/>
        <v>0</v>
      </c>
      <c r="X44" s="114">
        <f t="shared" si="27"/>
        <v>0</v>
      </c>
      <c r="Y44" s="114">
        <f t="shared" si="28"/>
        <v>0</v>
      </c>
      <c r="Z44" s="114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26" ht="13.5">
      <c r="B45" s="99" t="s">
        <v>95</v>
      </c>
      <c r="C45" s="174">
        <v>36985.8105206656</v>
      </c>
      <c r="D45" s="175"/>
      <c r="E45" s="176"/>
      <c r="F45" s="177">
        <v>36985.8105206656</v>
      </c>
      <c r="G45" s="174">
        <v>10987.559597205096</v>
      </c>
      <c r="H45" s="175"/>
      <c r="I45" s="176"/>
      <c r="J45" s="177">
        <v>10987.559597205096</v>
      </c>
      <c r="K45" s="174">
        <v>9229.339281920544</v>
      </c>
      <c r="L45" s="175"/>
      <c r="M45" s="176"/>
      <c r="N45" s="177">
        <v>9229.339281920544</v>
      </c>
      <c r="O45" s="178">
        <v>16852.373905069097</v>
      </c>
      <c r="P45" s="179"/>
      <c r="Q45" s="180"/>
      <c r="R45" s="181">
        <v>16852.373905069097</v>
      </c>
      <c r="T45" s="108"/>
      <c r="Y45" s="38"/>
      <c r="Z45" s="38"/>
    </row>
    <row r="46" spans="2:32" ht="13.5">
      <c r="B46" s="99" t="s">
        <v>96</v>
      </c>
      <c r="C46" s="174">
        <v>32232.96787398772</v>
      </c>
      <c r="D46" s="175"/>
      <c r="E46" s="176"/>
      <c r="F46" s="177">
        <v>32232.96787398772</v>
      </c>
      <c r="G46" s="174">
        <v>9650.191611667022</v>
      </c>
      <c r="H46" s="175"/>
      <c r="I46" s="176"/>
      <c r="J46" s="177">
        <v>9650.191611667022</v>
      </c>
      <c r="K46" s="174">
        <v>8561.762989972653</v>
      </c>
      <c r="L46" s="175"/>
      <c r="M46" s="176"/>
      <c r="N46" s="177">
        <v>8561.762989972653</v>
      </c>
      <c r="O46" s="178">
        <v>15813.114134354715</v>
      </c>
      <c r="P46" s="179"/>
      <c r="Q46" s="180"/>
      <c r="R46" s="181">
        <v>15813.114134354715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37776.967440937064</v>
      </c>
      <c r="D47" s="175"/>
      <c r="E47" s="176"/>
      <c r="F47" s="177">
        <v>37776.967440937064</v>
      </c>
      <c r="G47" s="174">
        <v>10231.453961817875</v>
      </c>
      <c r="H47" s="175"/>
      <c r="I47" s="176"/>
      <c r="J47" s="177">
        <v>10231.453961817875</v>
      </c>
      <c r="K47" s="174">
        <v>8930.962732919255</v>
      </c>
      <c r="L47" s="175"/>
      <c r="M47" s="176"/>
      <c r="N47" s="177">
        <v>8930.962732919255</v>
      </c>
      <c r="O47" s="178">
        <v>16018.52684628804</v>
      </c>
      <c r="P47" s="179"/>
      <c r="Q47" s="180"/>
      <c r="R47" s="181">
        <v>16018.52684628804</v>
      </c>
      <c r="T47" s="98" t="s">
        <v>28</v>
      </c>
      <c r="U47" s="111">
        <f aca="true" t="shared" si="36" ref="U47:U56">R42</f>
        <v>16503.134962219403</v>
      </c>
      <c r="V47" s="111">
        <f aca="true" t="shared" si="37" ref="V47:V56">R58</f>
        <v>15573.981693690606</v>
      </c>
      <c r="W47" s="111">
        <f aca="true" t="shared" si="38" ref="W47:W56">R74</f>
        <v>16207.167230953472</v>
      </c>
      <c r="X47" s="111">
        <f aca="true" t="shared" si="39" ref="X47:X56">R90</f>
        <v>15846.698612561959</v>
      </c>
      <c r="Y47" s="116">
        <f aca="true" t="shared" si="40" ref="Y47:Y56">R106</f>
        <v>0</v>
      </c>
      <c r="Z47" s="116">
        <f aca="true" t="shared" si="41" ref="Z47:Z56">R122</f>
        <v>0</v>
      </c>
      <c r="AA47" s="116">
        <f aca="true" t="shared" si="42" ref="AA47:AA56">R138</f>
        <v>0</v>
      </c>
      <c r="AB47" s="116">
        <f aca="true" t="shared" si="43" ref="AB47:AB56">R154</f>
        <v>0</v>
      </c>
      <c r="AC47" s="116">
        <f aca="true" t="shared" si="44" ref="AC47:AC56">R170</f>
        <v>0</v>
      </c>
      <c r="AD47" s="116">
        <f aca="true" t="shared" si="45" ref="AD47:AD56">R186</f>
        <v>0</v>
      </c>
      <c r="AE47" s="116">
        <f aca="true" t="shared" si="46" ref="AE47:AE56">R202</f>
        <v>0</v>
      </c>
      <c r="AF47" s="116">
        <f aca="true" t="shared" si="47" ref="AF47:AF56">R218</f>
        <v>0</v>
      </c>
    </row>
    <row r="48" spans="2:32" ht="13.5">
      <c r="B48" s="99" t="s">
        <v>98</v>
      </c>
      <c r="C48" s="174">
        <v>34725.982879853254</v>
      </c>
      <c r="D48" s="175"/>
      <c r="E48" s="176"/>
      <c r="F48" s="177">
        <v>34725.982879853254</v>
      </c>
      <c r="G48" s="174">
        <v>10127.207849695062</v>
      </c>
      <c r="H48" s="175"/>
      <c r="I48" s="176"/>
      <c r="J48" s="177">
        <v>10127.207849695062</v>
      </c>
      <c r="K48" s="174">
        <v>8277.332749562172</v>
      </c>
      <c r="L48" s="175"/>
      <c r="M48" s="176"/>
      <c r="N48" s="177">
        <v>8277.332749562172</v>
      </c>
      <c r="O48" s="178">
        <v>14741.816228823962</v>
      </c>
      <c r="P48" s="179"/>
      <c r="Q48" s="180"/>
      <c r="R48" s="181">
        <v>14741.816228823962</v>
      </c>
      <c r="T48" s="99" t="s">
        <v>93</v>
      </c>
      <c r="U48" s="111">
        <f t="shared" si="36"/>
        <v>16043.991120022916</v>
      </c>
      <c r="V48" s="111">
        <f t="shared" si="37"/>
        <v>15923.80198543233</v>
      </c>
      <c r="W48" s="111">
        <f t="shared" si="38"/>
        <v>17234.042897998093</v>
      </c>
      <c r="X48" s="111">
        <f t="shared" si="39"/>
        <v>16731.15915793162</v>
      </c>
      <c r="Y48" s="116">
        <f t="shared" si="40"/>
        <v>0</v>
      </c>
      <c r="Z48" s="116">
        <f t="shared" si="41"/>
        <v>0</v>
      </c>
      <c r="AA48" s="116">
        <f t="shared" si="42"/>
        <v>0</v>
      </c>
      <c r="AB48" s="116">
        <f t="shared" si="43"/>
        <v>0</v>
      </c>
      <c r="AC48" s="116">
        <f t="shared" si="44"/>
        <v>0</v>
      </c>
      <c r="AD48" s="116">
        <f t="shared" si="45"/>
        <v>0</v>
      </c>
      <c r="AE48" s="116">
        <f t="shared" si="46"/>
        <v>0</v>
      </c>
      <c r="AF48" s="116">
        <f t="shared" si="47"/>
        <v>0</v>
      </c>
    </row>
    <row r="49" spans="2:32" ht="13.5">
      <c r="B49" s="288" t="s">
        <v>99</v>
      </c>
      <c r="C49" s="204">
        <v>33692.199349945826</v>
      </c>
      <c r="D49" s="205"/>
      <c r="E49" s="206"/>
      <c r="F49" s="277">
        <v>33692.199349945826</v>
      </c>
      <c r="G49" s="204">
        <v>10965.489393939393</v>
      </c>
      <c r="H49" s="205"/>
      <c r="I49" s="206"/>
      <c r="J49" s="277">
        <v>10965.489393939393</v>
      </c>
      <c r="K49" s="204">
        <v>8939.159921853196</v>
      </c>
      <c r="L49" s="205"/>
      <c r="M49" s="206"/>
      <c r="N49" s="277">
        <v>8939.159921853196</v>
      </c>
      <c r="O49" s="278">
        <v>16278.879530486985</v>
      </c>
      <c r="P49" s="279"/>
      <c r="Q49" s="280"/>
      <c r="R49" s="207">
        <v>16278.879530486985</v>
      </c>
      <c r="T49" s="99" t="s">
        <v>94</v>
      </c>
      <c r="U49" s="111">
        <f t="shared" si="36"/>
        <v>16303.443731279418</v>
      </c>
      <c r="V49" s="111">
        <f t="shared" si="37"/>
        <v>17718.770279599587</v>
      </c>
      <c r="W49" s="111">
        <f t="shared" si="38"/>
        <v>16917.208093558565</v>
      </c>
      <c r="X49" s="111">
        <f t="shared" si="39"/>
        <v>16911.96660321855</v>
      </c>
      <c r="Y49" s="116">
        <f t="shared" si="40"/>
        <v>0</v>
      </c>
      <c r="Z49" s="116">
        <f t="shared" si="41"/>
        <v>0</v>
      </c>
      <c r="AA49" s="116">
        <f t="shared" si="42"/>
        <v>0</v>
      </c>
      <c r="AB49" s="116">
        <f t="shared" si="43"/>
        <v>0</v>
      </c>
      <c r="AC49" s="116">
        <f t="shared" si="44"/>
        <v>0</v>
      </c>
      <c r="AD49" s="116">
        <f t="shared" si="45"/>
        <v>0</v>
      </c>
      <c r="AE49" s="116">
        <f t="shared" si="46"/>
        <v>0</v>
      </c>
      <c r="AF49" s="116">
        <f t="shared" si="47"/>
        <v>0</v>
      </c>
    </row>
    <row r="50" spans="2:32" ht="13.5">
      <c r="B50" s="289" t="s">
        <v>100</v>
      </c>
      <c r="C50" s="208">
        <v>40729.1724137931</v>
      </c>
      <c r="D50" s="209"/>
      <c r="E50" s="210"/>
      <c r="F50" s="281">
        <v>40729.1724137931</v>
      </c>
      <c r="G50" s="208">
        <v>9853.057884231537</v>
      </c>
      <c r="H50" s="209"/>
      <c r="I50" s="210"/>
      <c r="J50" s="281">
        <v>9853.057884231537</v>
      </c>
      <c r="K50" s="208">
        <v>7996.070901033973</v>
      </c>
      <c r="L50" s="209"/>
      <c r="M50" s="210"/>
      <c r="N50" s="281">
        <v>7996.070901033973</v>
      </c>
      <c r="O50" s="282">
        <v>10820.853621881575</v>
      </c>
      <c r="P50" s="283"/>
      <c r="Q50" s="284"/>
      <c r="R50" s="211">
        <v>10820.853621881575</v>
      </c>
      <c r="T50" s="99" t="s">
        <v>95</v>
      </c>
      <c r="U50" s="111">
        <f t="shared" si="36"/>
        <v>16852.373905069097</v>
      </c>
      <c r="V50" s="111">
        <f t="shared" si="37"/>
        <v>15502.8912154425</v>
      </c>
      <c r="W50" s="111">
        <f t="shared" si="38"/>
        <v>16089.454371519356</v>
      </c>
      <c r="X50" s="111">
        <f t="shared" si="39"/>
        <v>16266.576733391355</v>
      </c>
      <c r="Y50" s="116">
        <f t="shared" si="40"/>
        <v>0</v>
      </c>
      <c r="Z50" s="116">
        <f t="shared" si="41"/>
        <v>0</v>
      </c>
      <c r="AA50" s="116">
        <f t="shared" si="42"/>
        <v>0</v>
      </c>
      <c r="AB50" s="116">
        <f t="shared" si="43"/>
        <v>0</v>
      </c>
      <c r="AC50" s="116">
        <f t="shared" si="44"/>
        <v>0</v>
      </c>
      <c r="AD50" s="116">
        <f t="shared" si="45"/>
        <v>0</v>
      </c>
      <c r="AE50" s="116">
        <f t="shared" si="46"/>
        <v>0</v>
      </c>
      <c r="AF50" s="116">
        <f t="shared" si="47"/>
        <v>0</v>
      </c>
    </row>
    <row r="51" spans="2:32" ht="13.5">
      <c r="B51" s="54" t="s">
        <v>101</v>
      </c>
      <c r="C51" s="190">
        <v>34939.68818923366</v>
      </c>
      <c r="D51" s="191"/>
      <c r="E51" s="192"/>
      <c r="F51" s="193">
        <v>34939.68818923366</v>
      </c>
      <c r="G51" s="190">
        <v>10818.134876907894</v>
      </c>
      <c r="H51" s="191"/>
      <c r="I51" s="192"/>
      <c r="J51" s="193">
        <v>10818.134876907894</v>
      </c>
      <c r="K51" s="190">
        <v>8815.993483611637</v>
      </c>
      <c r="L51" s="191">
        <v>18680</v>
      </c>
      <c r="M51" s="192"/>
      <c r="N51" s="193">
        <v>8816.168148174382</v>
      </c>
      <c r="O51" s="285">
        <v>16125.919621877843</v>
      </c>
      <c r="P51" s="194">
        <v>18680</v>
      </c>
      <c r="Q51" s="286"/>
      <c r="R51" s="195">
        <v>16125.926559749658</v>
      </c>
      <c r="T51" s="99" t="s">
        <v>96</v>
      </c>
      <c r="U51" s="111">
        <f t="shared" si="36"/>
        <v>15813.114134354715</v>
      </c>
      <c r="V51" s="111">
        <f t="shared" si="37"/>
        <v>15341.806759545923</v>
      </c>
      <c r="W51" s="111">
        <f t="shared" si="38"/>
        <v>16037.115915489108</v>
      </c>
      <c r="X51" s="111">
        <f t="shared" si="39"/>
        <v>15174.811608961303</v>
      </c>
      <c r="Y51" s="116">
        <f t="shared" si="40"/>
        <v>0</v>
      </c>
      <c r="Z51" s="116">
        <f t="shared" si="41"/>
        <v>0</v>
      </c>
      <c r="AA51" s="116">
        <f t="shared" si="42"/>
        <v>0</v>
      </c>
      <c r="AB51" s="116">
        <f t="shared" si="43"/>
        <v>0</v>
      </c>
      <c r="AC51" s="116">
        <f t="shared" si="44"/>
        <v>0</v>
      </c>
      <c r="AD51" s="116">
        <f t="shared" si="45"/>
        <v>0</v>
      </c>
      <c r="AE51" s="116">
        <f t="shared" si="46"/>
        <v>0</v>
      </c>
      <c r="AF51" s="116">
        <f t="shared" si="47"/>
        <v>0</v>
      </c>
    </row>
    <row r="52" spans="2:32" ht="13.5">
      <c r="B52" s="42" t="s">
        <v>37</v>
      </c>
      <c r="T52" s="99" t="s">
        <v>97</v>
      </c>
      <c r="U52" s="111">
        <f t="shared" si="36"/>
        <v>16018.52684628804</v>
      </c>
      <c r="V52" s="111">
        <f t="shared" si="37"/>
        <v>15695.719729232977</v>
      </c>
      <c r="W52" s="111">
        <f t="shared" si="38"/>
        <v>16210.361746065655</v>
      </c>
      <c r="X52" s="111">
        <f t="shared" si="39"/>
        <v>16376.478384766617</v>
      </c>
      <c r="Y52" s="116">
        <f t="shared" si="40"/>
        <v>0</v>
      </c>
      <c r="Z52" s="116">
        <f t="shared" si="41"/>
        <v>0</v>
      </c>
      <c r="AA52" s="116">
        <f t="shared" si="42"/>
        <v>0</v>
      </c>
      <c r="AB52" s="116">
        <f t="shared" si="43"/>
        <v>0</v>
      </c>
      <c r="AC52" s="116">
        <f t="shared" si="44"/>
        <v>0</v>
      </c>
      <c r="AD52" s="116">
        <f t="shared" si="45"/>
        <v>0</v>
      </c>
      <c r="AE52" s="116">
        <f t="shared" si="46"/>
        <v>0</v>
      </c>
      <c r="AF52" s="116">
        <f t="shared" si="47"/>
        <v>0</v>
      </c>
    </row>
    <row r="53" spans="20:32" ht="13.5">
      <c r="T53" s="99" t="s">
        <v>98</v>
      </c>
      <c r="U53" s="111">
        <f t="shared" si="36"/>
        <v>14741.816228823962</v>
      </c>
      <c r="V53" s="111">
        <f t="shared" si="37"/>
        <v>14641.763396996106</v>
      </c>
      <c r="W53" s="111">
        <f t="shared" si="38"/>
        <v>15259.353870251925</v>
      </c>
      <c r="X53" s="111">
        <f t="shared" si="39"/>
        <v>15013.097323300852</v>
      </c>
      <c r="Y53" s="116">
        <f t="shared" si="40"/>
        <v>0</v>
      </c>
      <c r="Z53" s="116">
        <f t="shared" si="41"/>
        <v>0</v>
      </c>
      <c r="AA53" s="116">
        <f t="shared" si="42"/>
        <v>0</v>
      </c>
      <c r="AB53" s="116">
        <f t="shared" si="43"/>
        <v>0</v>
      </c>
      <c r="AC53" s="116">
        <f t="shared" si="44"/>
        <v>0</v>
      </c>
      <c r="AD53" s="116">
        <f t="shared" si="45"/>
        <v>0</v>
      </c>
      <c r="AE53" s="116">
        <f t="shared" si="46"/>
        <v>0</v>
      </c>
      <c r="AF53" s="116">
        <f t="shared" si="47"/>
        <v>0</v>
      </c>
    </row>
    <row r="54" spans="2:32" ht="14.25">
      <c r="B54" s="40" t="str">
        <f>'審査確定状況'!H6</f>
        <v>令和４年４月</v>
      </c>
      <c r="C54" s="3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 s="55" t="s">
        <v>99</v>
      </c>
      <c r="U54" s="111">
        <f t="shared" si="36"/>
        <v>16278.879530486985</v>
      </c>
      <c r="V54" s="111">
        <f t="shared" si="37"/>
        <v>14656.006241681582</v>
      </c>
      <c r="W54" s="111">
        <f t="shared" si="38"/>
        <v>16726.081854043394</v>
      </c>
      <c r="X54" s="111">
        <f t="shared" si="39"/>
        <v>16277.249860775943</v>
      </c>
      <c r="Y54" s="116">
        <f t="shared" si="40"/>
        <v>0</v>
      </c>
      <c r="Z54" s="116">
        <f t="shared" si="41"/>
        <v>0</v>
      </c>
      <c r="AA54" s="116">
        <f t="shared" si="42"/>
        <v>0</v>
      </c>
      <c r="AB54" s="116">
        <f t="shared" si="43"/>
        <v>0</v>
      </c>
      <c r="AC54" s="116">
        <f t="shared" si="44"/>
        <v>0</v>
      </c>
      <c r="AD54" s="116">
        <f t="shared" si="45"/>
        <v>0</v>
      </c>
      <c r="AE54" s="116">
        <f t="shared" si="46"/>
        <v>0</v>
      </c>
      <c r="AF54" s="116">
        <f t="shared" si="47"/>
        <v>0</v>
      </c>
    </row>
    <row r="55" spans="2:32" ht="14.25" customHeight="1">
      <c r="B55" t="s">
        <v>23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t="s">
        <v>34</v>
      </c>
      <c r="T55" s="54" t="s">
        <v>100</v>
      </c>
      <c r="U55" s="111">
        <f t="shared" si="36"/>
        <v>10820.853621881575</v>
      </c>
      <c r="V55" s="111">
        <f t="shared" si="37"/>
        <v>15887.21214017522</v>
      </c>
      <c r="W55" s="111">
        <f t="shared" si="38"/>
        <v>15905.9213519662</v>
      </c>
      <c r="X55" s="111">
        <f t="shared" si="39"/>
        <v>16480.833333333332</v>
      </c>
      <c r="Y55" s="116">
        <f t="shared" si="40"/>
        <v>0</v>
      </c>
      <c r="Z55" s="116">
        <f t="shared" si="41"/>
        <v>0</v>
      </c>
      <c r="AA55" s="116">
        <f t="shared" si="42"/>
        <v>0</v>
      </c>
      <c r="AB55" s="116">
        <f t="shared" si="43"/>
        <v>0</v>
      </c>
      <c r="AC55" s="116">
        <f t="shared" si="44"/>
        <v>0</v>
      </c>
      <c r="AD55" s="116">
        <f t="shared" si="45"/>
        <v>0</v>
      </c>
      <c r="AE55" s="116">
        <f t="shared" si="46"/>
        <v>0</v>
      </c>
      <c r="AF55" s="116">
        <f t="shared" si="47"/>
        <v>0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54" t="s">
        <v>101</v>
      </c>
      <c r="U56" s="111">
        <f t="shared" si="36"/>
        <v>16125.926559749658</v>
      </c>
      <c r="V56" s="111">
        <f t="shared" si="37"/>
        <v>15523.161698587312</v>
      </c>
      <c r="W56" s="111">
        <f t="shared" si="38"/>
        <v>16239.523834770724</v>
      </c>
      <c r="X56" s="111">
        <f t="shared" si="39"/>
        <v>15950.902921485089</v>
      </c>
      <c r="Y56" s="116">
        <f t="shared" si="40"/>
        <v>0</v>
      </c>
      <c r="Z56" s="116">
        <f t="shared" si="41"/>
        <v>0</v>
      </c>
      <c r="AA56" s="116">
        <f t="shared" si="42"/>
        <v>0</v>
      </c>
      <c r="AB56" s="116">
        <f t="shared" si="43"/>
        <v>0</v>
      </c>
      <c r="AC56" s="116">
        <f t="shared" si="44"/>
        <v>0</v>
      </c>
      <c r="AD56" s="116">
        <f t="shared" si="45"/>
        <v>0</v>
      </c>
      <c r="AE56" s="116">
        <f t="shared" si="46"/>
        <v>0</v>
      </c>
      <c r="AF56" s="116">
        <f t="shared" si="47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33911.16584134063</v>
      </c>
      <c r="D58" s="167"/>
      <c r="E58" s="168"/>
      <c r="F58" s="169">
        <v>33911.16584134063</v>
      </c>
      <c r="G58" s="166">
        <v>10852.672736584533</v>
      </c>
      <c r="H58" s="167"/>
      <c r="I58" s="168"/>
      <c r="J58" s="169">
        <v>10852.672736584533</v>
      </c>
      <c r="K58" s="166">
        <v>8924.91683177441</v>
      </c>
      <c r="L58" s="167"/>
      <c r="M58" s="168"/>
      <c r="N58" s="169">
        <v>8924.304474035847</v>
      </c>
      <c r="O58" s="170">
        <v>15574.076580918314</v>
      </c>
      <c r="P58" s="171"/>
      <c r="Q58" s="172"/>
      <c r="R58" s="173">
        <v>15573.981693690606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30667.478733459357</v>
      </c>
      <c r="D59" s="175"/>
      <c r="E59" s="176"/>
      <c r="F59" s="177">
        <v>30667.478733459357</v>
      </c>
      <c r="G59" s="174">
        <v>11675.990977738551</v>
      </c>
      <c r="H59" s="175"/>
      <c r="I59" s="176"/>
      <c r="J59" s="177">
        <v>11675.990977738551</v>
      </c>
      <c r="K59" s="174">
        <v>8571.08092485549</v>
      </c>
      <c r="L59" s="175"/>
      <c r="M59" s="176"/>
      <c r="N59" s="177">
        <v>8571.08092485549</v>
      </c>
      <c r="O59" s="178">
        <v>15923.80198543233</v>
      </c>
      <c r="P59" s="179"/>
      <c r="Q59" s="180"/>
      <c r="R59" s="181">
        <v>15923.80198543233</v>
      </c>
      <c r="T59" s="104"/>
      <c r="U59" s="105"/>
      <c r="V59" s="105"/>
      <c r="W59" s="105"/>
      <c r="X59" s="218"/>
      <c r="Y59" s="218"/>
      <c r="Z59" s="218"/>
      <c r="AA59" s="218"/>
      <c r="AB59" s="218"/>
      <c r="AC59" s="105"/>
      <c r="AD59" s="105"/>
      <c r="AE59" s="105"/>
      <c r="AF59" s="105"/>
    </row>
    <row r="60" spans="2:32" ht="13.5">
      <c r="B60" s="99" t="s">
        <v>94</v>
      </c>
      <c r="C60" s="174">
        <v>36800.652379451625</v>
      </c>
      <c r="D60" s="175"/>
      <c r="E60" s="176"/>
      <c r="F60" s="177">
        <v>36800.652379451625</v>
      </c>
      <c r="G60" s="174">
        <v>11077.31922398589</v>
      </c>
      <c r="H60" s="175"/>
      <c r="I60" s="176"/>
      <c r="J60" s="177">
        <v>11077.31922398589</v>
      </c>
      <c r="K60" s="174">
        <v>8185.325884543761</v>
      </c>
      <c r="L60" s="175"/>
      <c r="M60" s="176"/>
      <c r="N60" s="177">
        <v>8185.325884543761</v>
      </c>
      <c r="O60" s="178">
        <v>17718.770279599587</v>
      </c>
      <c r="P60" s="179"/>
      <c r="Q60" s="180"/>
      <c r="R60" s="181">
        <v>17718.770279599587</v>
      </c>
      <c r="T60" s="104"/>
      <c r="U60" s="104"/>
      <c r="V60" s="104"/>
      <c r="W60" s="104"/>
      <c r="X60" s="218"/>
      <c r="Y60" s="218"/>
      <c r="Z60" s="218"/>
      <c r="AA60" s="218"/>
      <c r="AB60" s="218"/>
      <c r="AC60" s="104"/>
      <c r="AD60" s="104"/>
      <c r="AE60" s="104"/>
      <c r="AF60" s="104"/>
    </row>
    <row r="61" spans="2:32" ht="13.5">
      <c r="B61" s="99" t="s">
        <v>95</v>
      </c>
      <c r="C61" s="174">
        <v>33244.60269452846</v>
      </c>
      <c r="D61" s="175"/>
      <c r="E61" s="176"/>
      <c r="F61" s="177">
        <v>33244.60269452846</v>
      </c>
      <c r="G61" s="174">
        <v>10217.500260987577</v>
      </c>
      <c r="H61" s="175"/>
      <c r="I61" s="176"/>
      <c r="J61" s="177">
        <v>10217.500260987577</v>
      </c>
      <c r="K61" s="174">
        <v>8777.585289136221</v>
      </c>
      <c r="L61" s="175"/>
      <c r="M61" s="176"/>
      <c r="N61" s="177">
        <v>8777.585289136221</v>
      </c>
      <c r="O61" s="178">
        <v>15502.8912154425</v>
      </c>
      <c r="P61" s="179"/>
      <c r="Q61" s="180"/>
      <c r="R61" s="181">
        <v>15502.8912154425</v>
      </c>
      <c r="T61" s="104"/>
      <c r="U61" s="104"/>
      <c r="V61" s="104"/>
      <c r="W61" s="104"/>
      <c r="X61" s="218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32131.804059849423</v>
      </c>
      <c r="D62" s="175"/>
      <c r="E62" s="176"/>
      <c r="F62" s="177">
        <v>32131.804059849423</v>
      </c>
      <c r="G62" s="174">
        <v>9222.470628887353</v>
      </c>
      <c r="H62" s="175"/>
      <c r="I62" s="176"/>
      <c r="J62" s="177">
        <v>9222.470628887353</v>
      </c>
      <c r="K62" s="174">
        <v>8596.43597262952</v>
      </c>
      <c r="L62" s="175"/>
      <c r="M62" s="176"/>
      <c r="N62" s="177">
        <v>8596.43597262952</v>
      </c>
      <c r="O62" s="178">
        <v>15341.806759545923</v>
      </c>
      <c r="P62" s="179"/>
      <c r="Q62" s="180"/>
      <c r="R62" s="181">
        <v>15341.806759545923</v>
      </c>
      <c r="T62" s="104"/>
      <c r="U62" s="104"/>
      <c r="V62" s="104"/>
      <c r="W62" s="104"/>
      <c r="X62" s="218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39734.75300687285</v>
      </c>
      <c r="D63" s="175"/>
      <c r="E63" s="176"/>
      <c r="F63" s="177">
        <v>39734.75300687285</v>
      </c>
      <c r="G63" s="174">
        <v>9493.18624404392</v>
      </c>
      <c r="H63" s="175"/>
      <c r="I63" s="176"/>
      <c r="J63" s="177">
        <v>9493.18624404392</v>
      </c>
      <c r="K63" s="174">
        <v>8721.94952681388</v>
      </c>
      <c r="L63" s="175"/>
      <c r="M63" s="176"/>
      <c r="N63" s="177">
        <v>8721.94952681388</v>
      </c>
      <c r="O63" s="178">
        <v>15695.719729232977</v>
      </c>
      <c r="P63" s="179"/>
      <c r="Q63" s="180"/>
      <c r="R63" s="181">
        <v>15695.719729232977</v>
      </c>
      <c r="T63" s="107"/>
      <c r="U63" s="7"/>
      <c r="V63" s="7"/>
      <c r="W63" s="7"/>
      <c r="X63" s="218"/>
      <c r="Y63" s="218"/>
      <c r="Z63" s="218"/>
      <c r="AA63" s="218"/>
      <c r="AB63" s="218"/>
      <c r="AC63" s="7"/>
      <c r="AD63" s="7"/>
      <c r="AE63" s="7"/>
      <c r="AF63" s="7"/>
    </row>
    <row r="64" spans="2:32" ht="13.5">
      <c r="B64" s="99" t="s">
        <v>98</v>
      </c>
      <c r="C64" s="174">
        <v>35168.572296476304</v>
      </c>
      <c r="D64" s="175"/>
      <c r="E64" s="176"/>
      <c r="F64" s="177">
        <v>35168.572296476304</v>
      </c>
      <c r="G64" s="174">
        <v>9724.59117632528</v>
      </c>
      <c r="H64" s="175"/>
      <c r="I64" s="176"/>
      <c r="J64" s="177">
        <v>9724.59117632528</v>
      </c>
      <c r="K64" s="174">
        <v>8204.021326585938</v>
      </c>
      <c r="L64" s="175"/>
      <c r="M64" s="176"/>
      <c r="N64" s="177">
        <v>8204.021326585938</v>
      </c>
      <c r="O64" s="178">
        <v>14641.763396996106</v>
      </c>
      <c r="P64" s="179"/>
      <c r="Q64" s="180"/>
      <c r="R64" s="181">
        <v>14641.763396996106</v>
      </c>
      <c r="T64" s="104"/>
      <c r="U64" s="105"/>
      <c r="V64" s="105"/>
      <c r="W64" s="105"/>
      <c r="X64" s="218"/>
      <c r="Y64" s="218"/>
      <c r="Z64" s="218"/>
      <c r="AA64" s="218"/>
      <c r="AB64" s="218"/>
      <c r="AC64" s="106"/>
      <c r="AD64" s="106"/>
      <c r="AE64" s="106"/>
      <c r="AF64" s="106"/>
    </row>
    <row r="65" spans="2:32" ht="13.5">
      <c r="B65" s="288" t="s">
        <v>99</v>
      </c>
      <c r="C65" s="204">
        <v>29364.44115907747</v>
      </c>
      <c r="D65" s="205"/>
      <c r="E65" s="206"/>
      <c r="F65" s="277">
        <v>29364.44115907747</v>
      </c>
      <c r="G65" s="204">
        <v>10594.972884629671</v>
      </c>
      <c r="H65" s="205"/>
      <c r="I65" s="206"/>
      <c r="J65" s="277">
        <v>10594.972884629671</v>
      </c>
      <c r="K65" s="204">
        <v>8526.875576036866</v>
      </c>
      <c r="L65" s="205"/>
      <c r="M65" s="206"/>
      <c r="N65" s="277">
        <v>8526.875576036866</v>
      </c>
      <c r="O65" s="278">
        <v>14656.006241681582</v>
      </c>
      <c r="P65" s="279"/>
      <c r="Q65" s="280"/>
      <c r="R65" s="207">
        <v>14656.006241681582</v>
      </c>
      <c r="T65" s="104"/>
      <c r="U65" s="105"/>
      <c r="V65" s="105"/>
      <c r="W65" s="105"/>
      <c r="X65" s="218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289" t="s">
        <v>100</v>
      </c>
      <c r="C66" s="208">
        <v>80765.09933774834</v>
      </c>
      <c r="D66" s="209"/>
      <c r="E66" s="210"/>
      <c r="F66" s="281">
        <v>80765.09933774834</v>
      </c>
      <c r="G66" s="208">
        <v>9060.323426573426</v>
      </c>
      <c r="H66" s="209"/>
      <c r="I66" s="210"/>
      <c r="J66" s="281">
        <v>9060.323426573426</v>
      </c>
      <c r="K66" s="208">
        <v>9330.775577557755</v>
      </c>
      <c r="L66" s="209"/>
      <c r="M66" s="210"/>
      <c r="N66" s="281">
        <v>9330.775577557755</v>
      </c>
      <c r="O66" s="282">
        <v>15887.21214017522</v>
      </c>
      <c r="P66" s="283"/>
      <c r="Q66" s="284"/>
      <c r="R66" s="211">
        <v>15887.21214017522</v>
      </c>
      <c r="T66" s="104"/>
      <c r="U66" s="105"/>
      <c r="V66" s="105"/>
      <c r="W66" s="105"/>
      <c r="X66" s="218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190">
        <v>34056.37960772718</v>
      </c>
      <c r="D67" s="191"/>
      <c r="E67" s="192"/>
      <c r="F67" s="193">
        <v>34056.37960772718</v>
      </c>
      <c r="G67" s="190">
        <v>10396.725064657596</v>
      </c>
      <c r="H67" s="191"/>
      <c r="I67" s="192"/>
      <c r="J67" s="193">
        <v>10396.725064657596</v>
      </c>
      <c r="K67" s="190">
        <v>8707.248812773436</v>
      </c>
      <c r="L67" s="191"/>
      <c r="M67" s="192"/>
      <c r="N67" s="193">
        <v>8707.000336536665</v>
      </c>
      <c r="O67" s="285">
        <v>15523.198927668014</v>
      </c>
      <c r="P67" s="194"/>
      <c r="Q67" s="286"/>
      <c r="R67" s="195">
        <v>15523.161698587312</v>
      </c>
      <c r="T67" s="104"/>
      <c r="U67" s="105"/>
      <c r="V67" s="105"/>
      <c r="W67" s="105"/>
      <c r="X67" s="218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s="42" t="s">
        <v>37</v>
      </c>
      <c r="T68" s="104"/>
      <c r="U68" s="105"/>
      <c r="V68" s="105"/>
      <c r="W68" s="105"/>
      <c r="X68" s="218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106"/>
      <c r="Z69" s="106"/>
      <c r="AA69" s="105"/>
      <c r="AB69" s="105"/>
      <c r="AC69" s="105"/>
      <c r="AD69" s="105"/>
      <c r="AE69" s="105"/>
      <c r="AF69" s="105"/>
    </row>
    <row r="70" spans="2:32" ht="14.25">
      <c r="B70" s="40" t="str">
        <f>'審査確定状況'!K6</f>
        <v>令和４年５月</v>
      </c>
      <c r="C70" s="3"/>
      <c r="D70" s="3"/>
      <c r="T70" s="104"/>
      <c r="U70" s="105"/>
      <c r="V70" s="105"/>
      <c r="W70" s="105"/>
      <c r="X70" s="105"/>
      <c r="Y70" s="106"/>
      <c r="Z70" s="106"/>
      <c r="AA70" s="105"/>
      <c r="AB70" s="105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34261.22168969082</v>
      </c>
      <c r="D74" s="167"/>
      <c r="E74" s="168"/>
      <c r="F74" s="169">
        <v>34261.22168969082</v>
      </c>
      <c r="G74" s="166">
        <v>11052.13979250497</v>
      </c>
      <c r="H74" s="167"/>
      <c r="I74" s="168"/>
      <c r="J74" s="169">
        <v>11052.13979250497</v>
      </c>
      <c r="K74" s="166">
        <v>8961.818661549532</v>
      </c>
      <c r="L74" s="167">
        <v>5850</v>
      </c>
      <c r="M74" s="168"/>
      <c r="N74" s="169">
        <v>8962.117257592477</v>
      </c>
      <c r="O74" s="170">
        <v>16207.014104497472</v>
      </c>
      <c r="P74" s="171">
        <v>5850</v>
      </c>
      <c r="Q74" s="172"/>
      <c r="R74" s="173">
        <v>16207.167230953472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93</v>
      </c>
      <c r="C75" s="174">
        <v>31437.423956614006</v>
      </c>
      <c r="D75" s="175"/>
      <c r="E75" s="176"/>
      <c r="F75" s="177">
        <v>31437.423956614006</v>
      </c>
      <c r="G75" s="174">
        <v>12821.28024852845</v>
      </c>
      <c r="H75" s="175"/>
      <c r="I75" s="176"/>
      <c r="J75" s="177">
        <v>12821.28024852845</v>
      </c>
      <c r="K75" s="174">
        <v>8719.450431034482</v>
      </c>
      <c r="L75" s="175"/>
      <c r="M75" s="176"/>
      <c r="N75" s="177">
        <v>8719.450431034482</v>
      </c>
      <c r="O75" s="178">
        <v>17234.042897998093</v>
      </c>
      <c r="P75" s="179"/>
      <c r="Q75" s="180"/>
      <c r="R75" s="181">
        <v>17234.042897998093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32598.260151865303</v>
      </c>
      <c r="D76" s="175"/>
      <c r="E76" s="176"/>
      <c r="F76" s="177">
        <v>32598.260151865303</v>
      </c>
      <c r="G76" s="174">
        <v>11329.966416120262</v>
      </c>
      <c r="H76" s="175">
        <v>23470</v>
      </c>
      <c r="I76" s="176"/>
      <c r="J76" s="177">
        <v>11331.907579149345</v>
      </c>
      <c r="K76" s="174">
        <v>8488.343393695506</v>
      </c>
      <c r="L76" s="175"/>
      <c r="M76" s="176"/>
      <c r="N76" s="177">
        <v>8488.343393695506</v>
      </c>
      <c r="O76" s="178">
        <v>16916.59983291562</v>
      </c>
      <c r="P76" s="179">
        <v>23470</v>
      </c>
      <c r="Q76" s="180"/>
      <c r="R76" s="181">
        <v>16917.208093558565</v>
      </c>
      <c r="T76" s="104"/>
      <c r="U76" s="104"/>
      <c r="V76" s="104"/>
      <c r="W76" s="104"/>
      <c r="X76" s="104"/>
      <c r="Y76" s="106"/>
      <c r="Z76" s="106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32294.10499599252</v>
      </c>
      <c r="D77" s="175"/>
      <c r="E77" s="176"/>
      <c r="F77" s="177">
        <v>32294.10499599252</v>
      </c>
      <c r="G77" s="174">
        <v>10884.928801868951</v>
      </c>
      <c r="H77" s="175"/>
      <c r="I77" s="176"/>
      <c r="J77" s="177">
        <v>10884.928801868951</v>
      </c>
      <c r="K77" s="174">
        <v>8798.770039421814</v>
      </c>
      <c r="L77" s="175"/>
      <c r="M77" s="176"/>
      <c r="N77" s="177">
        <v>8798.770039421814</v>
      </c>
      <c r="O77" s="178">
        <v>16089.454371519356</v>
      </c>
      <c r="P77" s="179"/>
      <c r="Q77" s="180"/>
      <c r="R77" s="181">
        <v>16089.454371519356</v>
      </c>
      <c r="T77" s="107"/>
      <c r="U77" s="7"/>
      <c r="V77" s="7"/>
      <c r="W77" s="7"/>
      <c r="X77" s="7"/>
      <c r="Y77" s="39"/>
      <c r="Z77" s="39"/>
      <c r="AA77" s="7"/>
      <c r="AB77" s="7"/>
      <c r="AC77" s="7"/>
      <c r="AD77" s="7"/>
      <c r="AE77" s="7"/>
      <c r="AF77" s="7"/>
    </row>
    <row r="78" spans="2:32" ht="13.5">
      <c r="B78" s="99" t="s">
        <v>96</v>
      </c>
      <c r="C78" s="174">
        <v>32470.59610132781</v>
      </c>
      <c r="D78" s="175"/>
      <c r="E78" s="176"/>
      <c r="F78" s="177">
        <v>32470.59610132781</v>
      </c>
      <c r="G78" s="174">
        <v>9447.857818113065</v>
      </c>
      <c r="H78" s="175"/>
      <c r="I78" s="176"/>
      <c r="J78" s="177">
        <v>9447.857818113065</v>
      </c>
      <c r="K78" s="174">
        <v>8741.857855361595</v>
      </c>
      <c r="L78" s="175"/>
      <c r="M78" s="176"/>
      <c r="N78" s="177">
        <v>8741.857855361595</v>
      </c>
      <c r="O78" s="178">
        <v>16037.115915489108</v>
      </c>
      <c r="P78" s="179"/>
      <c r="Q78" s="180"/>
      <c r="R78" s="181">
        <v>16037.115915489108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99" t="s">
        <v>97</v>
      </c>
      <c r="C79" s="174">
        <v>37411.271773347326</v>
      </c>
      <c r="D79" s="175"/>
      <c r="E79" s="176"/>
      <c r="F79" s="177">
        <v>37411.271773347326</v>
      </c>
      <c r="G79" s="174">
        <v>10251.06824039144</v>
      </c>
      <c r="H79" s="175"/>
      <c r="I79" s="176"/>
      <c r="J79" s="177">
        <v>10251.06824039144</v>
      </c>
      <c r="K79" s="174">
        <v>8916.076210092688</v>
      </c>
      <c r="L79" s="175"/>
      <c r="M79" s="176"/>
      <c r="N79" s="177">
        <v>8916.076210092688</v>
      </c>
      <c r="O79" s="178">
        <v>16210.361746065655</v>
      </c>
      <c r="P79" s="179"/>
      <c r="Q79" s="180"/>
      <c r="R79" s="181">
        <v>16210.361746065655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34025.70506383589</v>
      </c>
      <c r="D80" s="175"/>
      <c r="E80" s="176"/>
      <c r="F80" s="177">
        <v>34025.70506383589</v>
      </c>
      <c r="G80" s="174">
        <v>10200.454496730625</v>
      </c>
      <c r="H80" s="175"/>
      <c r="I80" s="176"/>
      <c r="J80" s="177">
        <v>10200.454496730625</v>
      </c>
      <c r="K80" s="174">
        <v>7994.889332003988</v>
      </c>
      <c r="L80" s="175"/>
      <c r="M80" s="176"/>
      <c r="N80" s="177">
        <v>7994.889332003988</v>
      </c>
      <c r="O80" s="178">
        <v>15259.353870251925</v>
      </c>
      <c r="P80" s="179"/>
      <c r="Q80" s="180"/>
      <c r="R80" s="181">
        <v>15259.353870251925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288" t="s">
        <v>99</v>
      </c>
      <c r="C81" s="204">
        <v>34056.450265755506</v>
      </c>
      <c r="D81" s="205"/>
      <c r="E81" s="206"/>
      <c r="F81" s="277">
        <v>34056.450265755506</v>
      </c>
      <c r="G81" s="204">
        <v>11049.433275419873</v>
      </c>
      <c r="H81" s="205"/>
      <c r="I81" s="206"/>
      <c r="J81" s="277">
        <v>11049.433275419873</v>
      </c>
      <c r="K81" s="204">
        <v>8971.302564102563</v>
      </c>
      <c r="L81" s="205"/>
      <c r="M81" s="206"/>
      <c r="N81" s="277">
        <v>8971.302564102563</v>
      </c>
      <c r="O81" s="278">
        <v>16726.081854043394</v>
      </c>
      <c r="P81" s="279"/>
      <c r="Q81" s="280"/>
      <c r="R81" s="207">
        <v>16726.081854043394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289" t="s">
        <v>100</v>
      </c>
      <c r="C82" s="208">
        <v>70035.60240963855</v>
      </c>
      <c r="D82" s="209"/>
      <c r="E82" s="210"/>
      <c r="F82" s="281">
        <v>70035.60240963855</v>
      </c>
      <c r="G82" s="208">
        <v>9721.58088235294</v>
      </c>
      <c r="H82" s="209"/>
      <c r="I82" s="210"/>
      <c r="J82" s="281">
        <v>9721.58088235294</v>
      </c>
      <c r="K82" s="208">
        <v>7972.829525483304</v>
      </c>
      <c r="L82" s="209"/>
      <c r="M82" s="210"/>
      <c r="N82" s="281">
        <v>7972.829525483304</v>
      </c>
      <c r="O82" s="282">
        <v>15905.9213519662</v>
      </c>
      <c r="P82" s="283"/>
      <c r="Q82" s="284"/>
      <c r="R82" s="211">
        <v>15905.9213519662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190">
        <v>33979.62792922047</v>
      </c>
      <c r="D83" s="191"/>
      <c r="E83" s="192"/>
      <c r="F83" s="193">
        <v>33979.62792922047</v>
      </c>
      <c r="G83" s="190">
        <v>10843.2666300859</v>
      </c>
      <c r="H83" s="191">
        <v>23470</v>
      </c>
      <c r="I83" s="192"/>
      <c r="J83" s="193">
        <v>10843.327943361593</v>
      </c>
      <c r="K83" s="190">
        <v>8778.3538295145</v>
      </c>
      <c r="L83" s="191">
        <v>5850</v>
      </c>
      <c r="M83" s="192"/>
      <c r="N83" s="193">
        <v>8778.471137283179</v>
      </c>
      <c r="O83" s="285">
        <v>16239.441333706425</v>
      </c>
      <c r="P83" s="194">
        <v>-11770</v>
      </c>
      <c r="Q83" s="286"/>
      <c r="R83" s="195">
        <v>16239.523834770724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2:32" ht="13.5">
      <c r="B84" s="42" t="s">
        <v>37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2:32" ht="13.5">
      <c r="B85" s="46"/>
      <c r="N85" s="46"/>
      <c r="O85" s="46"/>
      <c r="P85" s="46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4.25">
      <c r="B86" s="40" t="str">
        <f>'審査確定状況'!N6</f>
        <v>令和４年６月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34711.526492716504</v>
      </c>
      <c r="D90" s="167"/>
      <c r="E90" s="168"/>
      <c r="F90" s="169">
        <v>34711.526492716504</v>
      </c>
      <c r="G90" s="166">
        <v>10938.480293163304</v>
      </c>
      <c r="H90" s="167"/>
      <c r="I90" s="168"/>
      <c r="J90" s="169">
        <v>10938.480293163304</v>
      </c>
      <c r="K90" s="166">
        <v>9113.133705932933</v>
      </c>
      <c r="L90" s="167"/>
      <c r="M90" s="168"/>
      <c r="N90" s="169">
        <v>9113.133705932933</v>
      </c>
      <c r="O90" s="170">
        <v>15846.698612561959</v>
      </c>
      <c r="P90" s="171"/>
      <c r="Q90" s="172"/>
      <c r="R90" s="173">
        <v>15846.698612561959</v>
      </c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2:32" ht="13.5">
      <c r="B91" s="99" t="s">
        <v>93</v>
      </c>
      <c r="C91" s="174">
        <v>34776.963263358775</v>
      </c>
      <c r="D91" s="175"/>
      <c r="E91" s="176"/>
      <c r="F91" s="177">
        <v>34776.963263358775</v>
      </c>
      <c r="G91" s="174">
        <v>11475.468223340335</v>
      </c>
      <c r="H91" s="175"/>
      <c r="I91" s="176"/>
      <c r="J91" s="177">
        <v>11475.468223340335</v>
      </c>
      <c r="K91" s="174">
        <v>8628.309232480535</v>
      </c>
      <c r="L91" s="175"/>
      <c r="M91" s="176"/>
      <c r="N91" s="177">
        <v>8628.309232480535</v>
      </c>
      <c r="O91" s="178">
        <v>16731.15915793162</v>
      </c>
      <c r="P91" s="179"/>
      <c r="Q91" s="180"/>
      <c r="R91" s="181">
        <v>16731.15915793162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32088.11461512377</v>
      </c>
      <c r="D92" s="175"/>
      <c r="E92" s="176"/>
      <c r="F92" s="177">
        <v>32088.11461512377</v>
      </c>
      <c r="G92" s="174">
        <v>12551.16561784897</v>
      </c>
      <c r="H92" s="175">
        <v>23470</v>
      </c>
      <c r="I92" s="176"/>
      <c r="J92" s="177">
        <v>12549.603776283793</v>
      </c>
      <c r="K92" s="174">
        <v>8100.358467243511</v>
      </c>
      <c r="L92" s="175"/>
      <c r="M92" s="176"/>
      <c r="N92" s="177">
        <v>8100.358467243511</v>
      </c>
      <c r="O92" s="178">
        <v>16912.533956224586</v>
      </c>
      <c r="P92" s="179">
        <v>23470</v>
      </c>
      <c r="Q92" s="180"/>
      <c r="R92" s="181">
        <v>16911.96660321855</v>
      </c>
      <c r="T92" s="104"/>
      <c r="U92" s="104"/>
      <c r="V92" s="104"/>
      <c r="W92" s="104"/>
      <c r="X92" s="104"/>
      <c r="Y92" s="106"/>
      <c r="Z92" s="106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35505.741746761385</v>
      </c>
      <c r="D93" s="175"/>
      <c r="E93" s="176"/>
      <c r="F93" s="177">
        <v>35505.741746761385</v>
      </c>
      <c r="G93" s="174">
        <v>10721.961466555878</v>
      </c>
      <c r="H93" s="175"/>
      <c r="I93" s="176"/>
      <c r="J93" s="177">
        <v>10721.961466555878</v>
      </c>
      <c r="K93" s="174">
        <v>9433.347863993025</v>
      </c>
      <c r="L93" s="175"/>
      <c r="M93" s="176"/>
      <c r="N93" s="177">
        <v>9433.347863993025</v>
      </c>
      <c r="O93" s="178">
        <v>16266.576733391355</v>
      </c>
      <c r="P93" s="179"/>
      <c r="Q93" s="180"/>
      <c r="R93" s="181">
        <v>16266.576733391355</v>
      </c>
      <c r="T93" s="107"/>
      <c r="U93" s="7"/>
      <c r="V93" s="7"/>
      <c r="W93" s="7"/>
      <c r="X93" s="7"/>
      <c r="Y93" s="39"/>
      <c r="Z93" s="39"/>
      <c r="AA93" s="7"/>
      <c r="AB93" s="7"/>
      <c r="AC93" s="7"/>
      <c r="AD93" s="7"/>
      <c r="AE93" s="7"/>
      <c r="AF93" s="7"/>
    </row>
    <row r="94" spans="2:32" ht="13.5">
      <c r="B94" s="99" t="s">
        <v>96</v>
      </c>
      <c r="C94" s="174">
        <v>30517.132978226335</v>
      </c>
      <c r="D94" s="175"/>
      <c r="E94" s="176"/>
      <c r="F94" s="177">
        <v>30517.132978226335</v>
      </c>
      <c r="G94" s="174">
        <v>9538.43922112841</v>
      </c>
      <c r="H94" s="175"/>
      <c r="I94" s="176"/>
      <c r="J94" s="177">
        <v>9538.43922112841</v>
      </c>
      <c r="K94" s="174">
        <v>8977.516304347826</v>
      </c>
      <c r="L94" s="175"/>
      <c r="M94" s="176"/>
      <c r="N94" s="177">
        <v>8977.516304347826</v>
      </c>
      <c r="O94" s="178">
        <v>15174.811608961303</v>
      </c>
      <c r="P94" s="179"/>
      <c r="Q94" s="180"/>
      <c r="R94" s="181">
        <v>15174.811608961303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99" t="s">
        <v>97</v>
      </c>
      <c r="C95" s="174">
        <v>41366.18992533389</v>
      </c>
      <c r="D95" s="175"/>
      <c r="E95" s="176"/>
      <c r="F95" s="177">
        <v>41366.18992533389</v>
      </c>
      <c r="G95" s="174">
        <v>9956.09760315429</v>
      </c>
      <c r="H95" s="175"/>
      <c r="I95" s="176"/>
      <c r="J95" s="177">
        <v>9956.09760315429</v>
      </c>
      <c r="K95" s="174">
        <v>8782.685847816561</v>
      </c>
      <c r="L95" s="175"/>
      <c r="M95" s="176"/>
      <c r="N95" s="177">
        <v>8782.685847816561</v>
      </c>
      <c r="O95" s="178">
        <v>16376.478384766617</v>
      </c>
      <c r="P95" s="179"/>
      <c r="Q95" s="180"/>
      <c r="R95" s="181">
        <v>16376.478384766617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34560.886094458256</v>
      </c>
      <c r="D96" s="175"/>
      <c r="E96" s="176"/>
      <c r="F96" s="177">
        <v>34560.886094458256</v>
      </c>
      <c r="G96" s="174">
        <v>10224.736630881911</v>
      </c>
      <c r="H96" s="175"/>
      <c r="I96" s="176"/>
      <c r="J96" s="177">
        <v>10224.736630881911</v>
      </c>
      <c r="K96" s="174">
        <v>8251.62157382847</v>
      </c>
      <c r="L96" s="175"/>
      <c r="M96" s="176"/>
      <c r="N96" s="177">
        <v>8251.62157382847</v>
      </c>
      <c r="O96" s="178">
        <v>15013.097323300852</v>
      </c>
      <c r="P96" s="179"/>
      <c r="Q96" s="180"/>
      <c r="R96" s="181">
        <v>15013.097323300852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288" t="s">
        <v>99</v>
      </c>
      <c r="C97" s="204">
        <v>33624.276583381754</v>
      </c>
      <c r="D97" s="205"/>
      <c r="E97" s="206"/>
      <c r="F97" s="277">
        <v>33624.276583381754</v>
      </c>
      <c r="G97" s="204">
        <v>11361.572453150304</v>
      </c>
      <c r="H97" s="205"/>
      <c r="I97" s="206"/>
      <c r="J97" s="277">
        <v>11361.572453150304</v>
      </c>
      <c r="K97" s="204">
        <v>8722.799882972498</v>
      </c>
      <c r="L97" s="205"/>
      <c r="M97" s="206"/>
      <c r="N97" s="277">
        <v>8722.799882972498</v>
      </c>
      <c r="O97" s="278">
        <v>16277.249860775943</v>
      </c>
      <c r="P97" s="279"/>
      <c r="Q97" s="280"/>
      <c r="R97" s="207">
        <v>16277.249860775943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289" t="s">
        <v>100</v>
      </c>
      <c r="C98" s="208">
        <v>68753.08270676692</v>
      </c>
      <c r="D98" s="209"/>
      <c r="E98" s="210"/>
      <c r="F98" s="281">
        <v>68753.08270676692</v>
      </c>
      <c r="G98" s="208">
        <v>10114.226672347679</v>
      </c>
      <c r="H98" s="209"/>
      <c r="I98" s="210"/>
      <c r="J98" s="281">
        <v>10114.226672347679</v>
      </c>
      <c r="K98" s="208">
        <v>8289.418282548477</v>
      </c>
      <c r="L98" s="209"/>
      <c r="M98" s="210"/>
      <c r="N98" s="281">
        <v>8289.418282548477</v>
      </c>
      <c r="O98" s="282">
        <v>16480.833333333332</v>
      </c>
      <c r="P98" s="283"/>
      <c r="Q98" s="284"/>
      <c r="R98" s="211">
        <v>16480.833333333332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190">
        <v>35001.08817601205</v>
      </c>
      <c r="D99" s="191"/>
      <c r="E99" s="192"/>
      <c r="F99" s="193">
        <v>35001.08817601205</v>
      </c>
      <c r="G99" s="190">
        <v>10698.640135806305</v>
      </c>
      <c r="H99" s="191">
        <v>23470</v>
      </c>
      <c r="I99" s="192"/>
      <c r="J99" s="193">
        <v>10698.582627881844</v>
      </c>
      <c r="K99" s="190">
        <v>8892.226158324856</v>
      </c>
      <c r="L99" s="191"/>
      <c r="M99" s="192"/>
      <c r="N99" s="193">
        <v>8892.226158324856</v>
      </c>
      <c r="O99" s="285">
        <v>15950.923723444575</v>
      </c>
      <c r="P99" s="194">
        <v>23470</v>
      </c>
      <c r="Q99" s="286"/>
      <c r="R99" s="195">
        <v>15950.902921485089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2:32" ht="13.5">
      <c r="B100" s="42" t="s">
        <v>37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4:32" ht="13.5">
      <c r="N101" s="46"/>
      <c r="O101" s="46"/>
      <c r="P101" s="46"/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4.25">
      <c r="B102" s="40" t="str">
        <f>'審査確定状況'!Q6</f>
        <v>令和４年７月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/>
      <c r="D106" s="167"/>
      <c r="E106" s="168"/>
      <c r="F106" s="169"/>
      <c r="G106" s="166"/>
      <c r="H106" s="167"/>
      <c r="I106" s="168"/>
      <c r="J106" s="169"/>
      <c r="K106" s="166"/>
      <c r="L106" s="167"/>
      <c r="M106" s="168"/>
      <c r="N106" s="169"/>
      <c r="O106" s="170"/>
      <c r="P106" s="171"/>
      <c r="Q106" s="172"/>
      <c r="R106" s="173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2:32" ht="13.5">
      <c r="B107" s="99" t="s">
        <v>93</v>
      </c>
      <c r="C107" s="174"/>
      <c r="D107" s="175"/>
      <c r="E107" s="176"/>
      <c r="F107" s="177"/>
      <c r="G107" s="174"/>
      <c r="H107" s="175"/>
      <c r="I107" s="176"/>
      <c r="J107" s="177"/>
      <c r="K107" s="174"/>
      <c r="L107" s="175"/>
      <c r="M107" s="176"/>
      <c r="N107" s="177"/>
      <c r="O107" s="178"/>
      <c r="P107" s="179"/>
      <c r="Q107" s="180"/>
      <c r="R107" s="181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/>
      <c r="D108" s="175"/>
      <c r="E108" s="176"/>
      <c r="F108" s="177"/>
      <c r="G108" s="174"/>
      <c r="H108" s="175"/>
      <c r="I108" s="176"/>
      <c r="J108" s="177"/>
      <c r="K108" s="174"/>
      <c r="L108" s="175"/>
      <c r="M108" s="176"/>
      <c r="N108" s="177"/>
      <c r="O108" s="178"/>
      <c r="P108" s="179"/>
      <c r="Q108" s="180"/>
      <c r="R108" s="181"/>
      <c r="T108" s="104"/>
      <c r="U108" s="104"/>
      <c r="V108" s="104"/>
      <c r="W108" s="104"/>
      <c r="X108" s="104"/>
      <c r="Y108" s="106"/>
      <c r="Z108" s="106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/>
      <c r="D109" s="175"/>
      <c r="E109" s="176"/>
      <c r="F109" s="177"/>
      <c r="G109" s="174"/>
      <c r="H109" s="175"/>
      <c r="I109" s="176"/>
      <c r="J109" s="177"/>
      <c r="K109" s="174"/>
      <c r="L109" s="175"/>
      <c r="M109" s="176"/>
      <c r="N109" s="177"/>
      <c r="O109" s="178"/>
      <c r="P109" s="179"/>
      <c r="Q109" s="180"/>
      <c r="R109" s="181"/>
      <c r="T109" s="107"/>
      <c r="U109" s="7"/>
      <c r="V109" s="7"/>
      <c r="W109" s="7"/>
      <c r="X109" s="7"/>
      <c r="Y109" s="39"/>
      <c r="Z109" s="39"/>
      <c r="AA109" s="7"/>
      <c r="AB109" s="7"/>
      <c r="AC109" s="7"/>
      <c r="AD109" s="7"/>
      <c r="AE109" s="7"/>
      <c r="AF109" s="7"/>
    </row>
    <row r="110" spans="2:32" ht="13.5">
      <c r="B110" s="99" t="s">
        <v>96</v>
      </c>
      <c r="C110" s="174"/>
      <c r="D110" s="175"/>
      <c r="E110" s="176"/>
      <c r="F110" s="177"/>
      <c r="G110" s="174"/>
      <c r="H110" s="175"/>
      <c r="I110" s="176"/>
      <c r="J110" s="177"/>
      <c r="K110" s="174"/>
      <c r="L110" s="175"/>
      <c r="M110" s="176"/>
      <c r="N110" s="177"/>
      <c r="O110" s="178"/>
      <c r="P110" s="179"/>
      <c r="Q110" s="180"/>
      <c r="R110" s="181"/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99" t="s">
        <v>97</v>
      </c>
      <c r="C111" s="174"/>
      <c r="D111" s="175"/>
      <c r="E111" s="176"/>
      <c r="F111" s="177"/>
      <c r="G111" s="174"/>
      <c r="H111" s="175"/>
      <c r="I111" s="176"/>
      <c r="J111" s="177"/>
      <c r="K111" s="174"/>
      <c r="L111" s="175"/>
      <c r="M111" s="176"/>
      <c r="N111" s="177"/>
      <c r="O111" s="178"/>
      <c r="P111" s="179"/>
      <c r="Q111" s="180"/>
      <c r="R111" s="181"/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/>
      <c r="D112" s="175"/>
      <c r="E112" s="176"/>
      <c r="F112" s="177"/>
      <c r="G112" s="174"/>
      <c r="H112" s="175"/>
      <c r="I112" s="176"/>
      <c r="J112" s="177"/>
      <c r="K112" s="174"/>
      <c r="L112" s="175"/>
      <c r="M112" s="176"/>
      <c r="N112" s="177"/>
      <c r="O112" s="178"/>
      <c r="P112" s="179"/>
      <c r="Q112" s="180"/>
      <c r="R112" s="181"/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288" t="s">
        <v>99</v>
      </c>
      <c r="C113" s="204"/>
      <c r="D113" s="205"/>
      <c r="E113" s="206"/>
      <c r="F113" s="277"/>
      <c r="G113" s="204"/>
      <c r="H113" s="205"/>
      <c r="I113" s="206"/>
      <c r="J113" s="277"/>
      <c r="K113" s="204"/>
      <c r="L113" s="205"/>
      <c r="M113" s="206"/>
      <c r="N113" s="277"/>
      <c r="O113" s="278"/>
      <c r="P113" s="279"/>
      <c r="Q113" s="280"/>
      <c r="R113" s="207"/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289" t="s">
        <v>100</v>
      </c>
      <c r="C114" s="208"/>
      <c r="D114" s="209"/>
      <c r="E114" s="210"/>
      <c r="F114" s="281"/>
      <c r="G114" s="208"/>
      <c r="H114" s="209"/>
      <c r="I114" s="210"/>
      <c r="J114" s="281"/>
      <c r="K114" s="208"/>
      <c r="L114" s="209"/>
      <c r="M114" s="210"/>
      <c r="N114" s="281"/>
      <c r="O114" s="282"/>
      <c r="P114" s="283"/>
      <c r="Q114" s="284"/>
      <c r="R114" s="211"/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190"/>
      <c r="D115" s="191"/>
      <c r="E115" s="192"/>
      <c r="F115" s="193"/>
      <c r="G115" s="190"/>
      <c r="H115" s="191"/>
      <c r="I115" s="192"/>
      <c r="J115" s="193"/>
      <c r="K115" s="190"/>
      <c r="L115" s="191"/>
      <c r="M115" s="192"/>
      <c r="N115" s="193"/>
      <c r="O115" s="285"/>
      <c r="P115" s="194"/>
      <c r="Q115" s="286"/>
      <c r="R115" s="195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2:32" ht="13.5">
      <c r="B116" s="42" t="s">
        <v>37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4:32" ht="13.5">
      <c r="N117" s="46"/>
      <c r="O117" s="46"/>
      <c r="P117" s="46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4.25">
      <c r="B118" s="40" t="str">
        <f>'審査確定状況'!T6</f>
        <v>令和４年８月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/>
      <c r="D122" s="167"/>
      <c r="E122" s="168"/>
      <c r="F122" s="169"/>
      <c r="G122" s="166"/>
      <c r="H122" s="167"/>
      <c r="I122" s="168"/>
      <c r="J122" s="169"/>
      <c r="K122" s="166"/>
      <c r="L122" s="167"/>
      <c r="M122" s="168"/>
      <c r="N122" s="169"/>
      <c r="O122" s="170"/>
      <c r="P122" s="171"/>
      <c r="Q122" s="172"/>
      <c r="R122" s="173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</row>
    <row r="123" spans="2:32" ht="13.5">
      <c r="B123" s="99" t="s">
        <v>93</v>
      </c>
      <c r="C123" s="174"/>
      <c r="D123" s="175"/>
      <c r="E123" s="176"/>
      <c r="F123" s="177"/>
      <c r="G123" s="174"/>
      <c r="H123" s="175"/>
      <c r="I123" s="176"/>
      <c r="J123" s="177"/>
      <c r="K123" s="174"/>
      <c r="L123" s="175"/>
      <c r="M123" s="176"/>
      <c r="N123" s="177"/>
      <c r="O123" s="178"/>
      <c r="P123" s="179"/>
      <c r="Q123" s="180"/>
      <c r="R123" s="181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/>
      <c r="D124" s="175"/>
      <c r="E124" s="176"/>
      <c r="F124" s="177"/>
      <c r="G124" s="174"/>
      <c r="H124" s="175"/>
      <c r="I124" s="176"/>
      <c r="J124" s="177"/>
      <c r="K124" s="174"/>
      <c r="L124" s="175"/>
      <c r="M124" s="176"/>
      <c r="N124" s="177"/>
      <c r="O124" s="178"/>
      <c r="P124" s="179"/>
      <c r="Q124" s="180"/>
      <c r="R124" s="181"/>
      <c r="T124" s="104"/>
      <c r="U124" s="104"/>
      <c r="V124" s="104"/>
      <c r="W124" s="104"/>
      <c r="X124" s="104"/>
      <c r="Y124" s="106"/>
      <c r="Z124" s="106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/>
      <c r="D125" s="175"/>
      <c r="E125" s="176"/>
      <c r="F125" s="177"/>
      <c r="G125" s="174"/>
      <c r="H125" s="175"/>
      <c r="I125" s="176"/>
      <c r="J125" s="177"/>
      <c r="K125" s="174"/>
      <c r="L125" s="175"/>
      <c r="M125" s="176"/>
      <c r="N125" s="177"/>
      <c r="O125" s="178"/>
      <c r="P125" s="179"/>
      <c r="Q125" s="180"/>
      <c r="R125" s="181"/>
      <c r="T125" s="107"/>
      <c r="U125" s="7"/>
      <c r="V125" s="7"/>
      <c r="W125" s="7"/>
      <c r="X125" s="7"/>
      <c r="Y125" s="39"/>
      <c r="Z125" s="39"/>
      <c r="AA125" s="7"/>
      <c r="AB125" s="7"/>
      <c r="AC125" s="7"/>
      <c r="AD125" s="7"/>
      <c r="AE125" s="7"/>
      <c r="AF125" s="7"/>
    </row>
    <row r="126" spans="2:32" ht="13.5">
      <c r="B126" s="99" t="s">
        <v>96</v>
      </c>
      <c r="C126" s="174"/>
      <c r="D126" s="175"/>
      <c r="E126" s="176"/>
      <c r="F126" s="177"/>
      <c r="G126" s="174"/>
      <c r="H126" s="175"/>
      <c r="I126" s="176"/>
      <c r="J126" s="177"/>
      <c r="K126" s="174"/>
      <c r="L126" s="175"/>
      <c r="M126" s="176"/>
      <c r="N126" s="177"/>
      <c r="O126" s="178"/>
      <c r="P126" s="179"/>
      <c r="Q126" s="180"/>
      <c r="R126" s="181"/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:32" ht="13.5">
      <c r="B127" s="99" t="s">
        <v>97</v>
      </c>
      <c r="C127" s="174"/>
      <c r="D127" s="175"/>
      <c r="E127" s="176"/>
      <c r="F127" s="177"/>
      <c r="G127" s="174"/>
      <c r="H127" s="175"/>
      <c r="I127" s="176"/>
      <c r="J127" s="177"/>
      <c r="K127" s="174"/>
      <c r="L127" s="175"/>
      <c r="M127" s="176"/>
      <c r="N127" s="177"/>
      <c r="O127" s="178"/>
      <c r="P127" s="179"/>
      <c r="Q127" s="180"/>
      <c r="R127" s="181"/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/>
      <c r="D128" s="175"/>
      <c r="E128" s="176"/>
      <c r="F128" s="177"/>
      <c r="G128" s="174"/>
      <c r="H128" s="175"/>
      <c r="I128" s="176"/>
      <c r="J128" s="177"/>
      <c r="K128" s="174"/>
      <c r="L128" s="175"/>
      <c r="M128" s="176"/>
      <c r="N128" s="177"/>
      <c r="O128" s="178"/>
      <c r="P128" s="179"/>
      <c r="Q128" s="180"/>
      <c r="R128" s="181"/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288" t="s">
        <v>99</v>
      </c>
      <c r="C129" s="204"/>
      <c r="D129" s="205"/>
      <c r="E129" s="206"/>
      <c r="F129" s="277"/>
      <c r="G129" s="204"/>
      <c r="H129" s="205"/>
      <c r="I129" s="206"/>
      <c r="J129" s="277"/>
      <c r="K129" s="204"/>
      <c r="L129" s="205"/>
      <c r="M129" s="206"/>
      <c r="N129" s="277"/>
      <c r="O129" s="278"/>
      <c r="P129" s="279"/>
      <c r="Q129" s="280"/>
      <c r="R129" s="207"/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289" t="s">
        <v>100</v>
      </c>
      <c r="C130" s="208"/>
      <c r="D130" s="209"/>
      <c r="E130" s="210"/>
      <c r="F130" s="281"/>
      <c r="G130" s="208"/>
      <c r="H130" s="209"/>
      <c r="I130" s="210"/>
      <c r="J130" s="281"/>
      <c r="K130" s="208"/>
      <c r="L130" s="209"/>
      <c r="M130" s="210"/>
      <c r="N130" s="281"/>
      <c r="O130" s="282"/>
      <c r="P130" s="283"/>
      <c r="Q130" s="284"/>
      <c r="R130" s="211"/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190"/>
      <c r="D131" s="191"/>
      <c r="E131" s="192"/>
      <c r="F131" s="193"/>
      <c r="G131" s="190"/>
      <c r="H131" s="191"/>
      <c r="I131" s="192"/>
      <c r="J131" s="193"/>
      <c r="K131" s="190"/>
      <c r="L131" s="191"/>
      <c r="M131" s="192"/>
      <c r="N131" s="193"/>
      <c r="O131" s="285"/>
      <c r="P131" s="194"/>
      <c r="Q131" s="286"/>
      <c r="R131" s="195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2:32" ht="13.5">
      <c r="B132" s="42" t="s">
        <v>37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4:32" ht="13.5">
      <c r="N133" s="46"/>
      <c r="O133" s="46"/>
      <c r="P133" s="46"/>
      <c r="T133" s="104"/>
      <c r="U133" s="105"/>
      <c r="V133" s="105"/>
      <c r="W133" s="105"/>
      <c r="X133" s="105"/>
      <c r="Y133" s="106"/>
      <c r="Z133" s="106"/>
      <c r="AA133" s="105"/>
      <c r="AB133" s="105"/>
      <c r="AC133" s="105"/>
      <c r="AD133" s="105"/>
      <c r="AE133" s="105"/>
      <c r="AF133" s="105"/>
    </row>
    <row r="134" spans="2:32" ht="14.25">
      <c r="B134" s="40" t="str">
        <f>'審査確定状況'!W6</f>
        <v>令和４年９月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/>
      <c r="D138" s="167"/>
      <c r="E138" s="168"/>
      <c r="F138" s="169"/>
      <c r="G138" s="166"/>
      <c r="H138" s="167"/>
      <c r="I138" s="168"/>
      <c r="J138" s="169"/>
      <c r="K138" s="166"/>
      <c r="L138" s="167"/>
      <c r="M138" s="168"/>
      <c r="N138" s="169"/>
      <c r="O138" s="170"/>
      <c r="P138" s="171"/>
      <c r="Q138" s="172"/>
      <c r="R138" s="173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</row>
    <row r="139" spans="2:32" ht="13.5">
      <c r="B139" s="99" t="s">
        <v>93</v>
      </c>
      <c r="C139" s="174"/>
      <c r="D139" s="175"/>
      <c r="E139" s="176"/>
      <c r="F139" s="177"/>
      <c r="G139" s="174"/>
      <c r="H139" s="175"/>
      <c r="I139" s="176"/>
      <c r="J139" s="177"/>
      <c r="K139" s="174"/>
      <c r="L139" s="175"/>
      <c r="M139" s="176"/>
      <c r="N139" s="177"/>
      <c r="O139" s="178"/>
      <c r="P139" s="179"/>
      <c r="Q139" s="180"/>
      <c r="R139" s="181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/>
      <c r="D140" s="175"/>
      <c r="E140" s="176"/>
      <c r="F140" s="177"/>
      <c r="G140" s="174"/>
      <c r="H140" s="175"/>
      <c r="I140" s="176"/>
      <c r="J140" s="177"/>
      <c r="K140" s="174"/>
      <c r="L140" s="175"/>
      <c r="M140" s="176"/>
      <c r="N140" s="177"/>
      <c r="O140" s="178"/>
      <c r="P140" s="179"/>
      <c r="Q140" s="180"/>
      <c r="R140" s="181"/>
      <c r="T140" s="104"/>
      <c r="U140" s="104"/>
      <c r="V140" s="104"/>
      <c r="W140" s="104"/>
      <c r="X140" s="104"/>
      <c r="Y140" s="106"/>
      <c r="Z140" s="106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/>
      <c r="D141" s="175"/>
      <c r="E141" s="176"/>
      <c r="F141" s="177"/>
      <c r="G141" s="174"/>
      <c r="H141" s="175"/>
      <c r="I141" s="176"/>
      <c r="J141" s="177"/>
      <c r="K141" s="174"/>
      <c r="L141" s="175"/>
      <c r="M141" s="176"/>
      <c r="N141" s="177"/>
      <c r="O141" s="178"/>
      <c r="P141" s="179"/>
      <c r="Q141" s="180"/>
      <c r="R141" s="181"/>
      <c r="T141" s="107"/>
      <c r="U141" s="7"/>
      <c r="V141" s="7"/>
      <c r="W141" s="7"/>
      <c r="X141" s="7"/>
      <c r="Y141" s="39"/>
      <c r="Z141" s="39"/>
      <c r="AA141" s="7"/>
      <c r="AB141" s="7"/>
      <c r="AC141" s="7"/>
      <c r="AD141" s="7"/>
      <c r="AE141" s="7"/>
      <c r="AF141" s="7"/>
    </row>
    <row r="142" spans="2:32" ht="13.5">
      <c r="B142" s="99" t="s">
        <v>96</v>
      </c>
      <c r="C142" s="174"/>
      <c r="D142" s="175"/>
      <c r="E142" s="176"/>
      <c r="F142" s="177"/>
      <c r="G142" s="174"/>
      <c r="H142" s="175"/>
      <c r="I142" s="176"/>
      <c r="J142" s="177"/>
      <c r="K142" s="174"/>
      <c r="L142" s="175"/>
      <c r="M142" s="176"/>
      <c r="N142" s="177"/>
      <c r="O142" s="178"/>
      <c r="P142" s="179"/>
      <c r="Q142" s="180"/>
      <c r="R142" s="181"/>
      <c r="T142" s="104"/>
      <c r="U142" s="105"/>
      <c r="V142" s="105"/>
      <c r="W142" s="105"/>
      <c r="X142" s="105"/>
      <c r="Y142" s="106"/>
      <c r="Z142" s="106"/>
      <c r="AA142" s="106"/>
      <c r="AB142" s="106"/>
      <c r="AC142" s="106"/>
      <c r="AD142" s="106"/>
      <c r="AE142" s="106"/>
      <c r="AF142" s="106"/>
    </row>
    <row r="143" spans="2:32" ht="13.5">
      <c r="B143" s="99" t="s">
        <v>97</v>
      </c>
      <c r="C143" s="174"/>
      <c r="D143" s="175"/>
      <c r="E143" s="176"/>
      <c r="F143" s="177"/>
      <c r="G143" s="174"/>
      <c r="H143" s="175"/>
      <c r="I143" s="176"/>
      <c r="J143" s="177"/>
      <c r="K143" s="174"/>
      <c r="L143" s="175"/>
      <c r="M143" s="176"/>
      <c r="N143" s="177"/>
      <c r="O143" s="178"/>
      <c r="P143" s="179"/>
      <c r="Q143" s="180"/>
      <c r="R143" s="181"/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/>
      <c r="D144" s="175"/>
      <c r="E144" s="176"/>
      <c r="F144" s="177"/>
      <c r="G144" s="174"/>
      <c r="H144" s="175"/>
      <c r="I144" s="176"/>
      <c r="J144" s="177"/>
      <c r="K144" s="174"/>
      <c r="L144" s="175"/>
      <c r="M144" s="176"/>
      <c r="N144" s="177"/>
      <c r="O144" s="178"/>
      <c r="P144" s="179"/>
      <c r="Q144" s="180"/>
      <c r="R144" s="181"/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288" t="s">
        <v>99</v>
      </c>
      <c r="C145" s="204"/>
      <c r="D145" s="205"/>
      <c r="E145" s="206"/>
      <c r="F145" s="277"/>
      <c r="G145" s="204"/>
      <c r="H145" s="205"/>
      <c r="I145" s="206"/>
      <c r="J145" s="277"/>
      <c r="K145" s="204"/>
      <c r="L145" s="205"/>
      <c r="M145" s="206"/>
      <c r="N145" s="277"/>
      <c r="O145" s="278"/>
      <c r="P145" s="279"/>
      <c r="Q145" s="280"/>
      <c r="R145" s="207"/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289" t="s">
        <v>100</v>
      </c>
      <c r="C146" s="208"/>
      <c r="D146" s="209"/>
      <c r="E146" s="210"/>
      <c r="F146" s="281"/>
      <c r="G146" s="208"/>
      <c r="H146" s="209"/>
      <c r="I146" s="210"/>
      <c r="J146" s="281"/>
      <c r="K146" s="208"/>
      <c r="L146" s="209"/>
      <c r="M146" s="210"/>
      <c r="N146" s="281"/>
      <c r="O146" s="282"/>
      <c r="P146" s="283"/>
      <c r="Q146" s="284"/>
      <c r="R146" s="211"/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190"/>
      <c r="D147" s="191"/>
      <c r="E147" s="192"/>
      <c r="F147" s="193"/>
      <c r="G147" s="190"/>
      <c r="H147" s="191"/>
      <c r="I147" s="192"/>
      <c r="J147" s="193"/>
      <c r="K147" s="190"/>
      <c r="L147" s="191"/>
      <c r="M147" s="192"/>
      <c r="N147" s="193"/>
      <c r="O147" s="285"/>
      <c r="P147" s="194"/>
      <c r="Q147" s="286"/>
      <c r="R147" s="195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2:32" ht="13.5">
      <c r="B148" s="42" t="s">
        <v>37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4:32" ht="13.5">
      <c r="N149" s="46"/>
      <c r="O149" s="46"/>
      <c r="P149" s="46"/>
      <c r="T149" s="104"/>
      <c r="U149" s="105"/>
      <c r="V149" s="105"/>
      <c r="W149" s="105"/>
      <c r="X149" s="105"/>
      <c r="Y149" s="106"/>
      <c r="Z149" s="106"/>
      <c r="AA149" s="105"/>
      <c r="AB149" s="105"/>
      <c r="AC149" s="105"/>
      <c r="AD149" s="105"/>
      <c r="AE149" s="105"/>
      <c r="AF149" s="105"/>
    </row>
    <row r="150" spans="2:32" ht="14.25">
      <c r="B150" s="40" t="str">
        <f>'審査確定状況'!Z6</f>
        <v>令和４年１０月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/>
      <c r="D154" s="167"/>
      <c r="E154" s="168"/>
      <c r="F154" s="169"/>
      <c r="G154" s="166"/>
      <c r="H154" s="167"/>
      <c r="I154" s="168"/>
      <c r="J154" s="169"/>
      <c r="K154" s="166"/>
      <c r="L154" s="167"/>
      <c r="M154" s="168"/>
      <c r="N154" s="169"/>
      <c r="O154" s="170"/>
      <c r="P154" s="171"/>
      <c r="Q154" s="172"/>
      <c r="R154" s="173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2:32" ht="13.5">
      <c r="B155" s="99" t="s">
        <v>93</v>
      </c>
      <c r="C155" s="174"/>
      <c r="D155" s="175"/>
      <c r="E155" s="176"/>
      <c r="F155" s="177"/>
      <c r="G155" s="174"/>
      <c r="H155" s="175"/>
      <c r="I155" s="176"/>
      <c r="J155" s="177"/>
      <c r="K155" s="174"/>
      <c r="L155" s="175"/>
      <c r="M155" s="176"/>
      <c r="N155" s="177"/>
      <c r="O155" s="178"/>
      <c r="P155" s="179"/>
      <c r="Q155" s="180"/>
      <c r="R155" s="181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/>
      <c r="D156" s="175"/>
      <c r="E156" s="176"/>
      <c r="F156" s="177"/>
      <c r="G156" s="174"/>
      <c r="H156" s="175"/>
      <c r="I156" s="176"/>
      <c r="J156" s="177"/>
      <c r="K156" s="174"/>
      <c r="L156" s="175"/>
      <c r="M156" s="176"/>
      <c r="N156" s="177"/>
      <c r="O156" s="178"/>
      <c r="P156" s="179"/>
      <c r="Q156" s="180"/>
      <c r="R156" s="181"/>
      <c r="T156" s="104"/>
      <c r="U156" s="104"/>
      <c r="V156" s="104"/>
      <c r="W156" s="104"/>
      <c r="X156" s="104"/>
      <c r="Y156" s="106"/>
      <c r="Z156" s="106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/>
      <c r="D157" s="175"/>
      <c r="E157" s="176"/>
      <c r="F157" s="177"/>
      <c r="G157" s="174"/>
      <c r="H157" s="175"/>
      <c r="I157" s="176"/>
      <c r="J157" s="177"/>
      <c r="K157" s="174"/>
      <c r="L157" s="175"/>
      <c r="M157" s="176"/>
      <c r="N157" s="177"/>
      <c r="O157" s="178"/>
      <c r="P157" s="179"/>
      <c r="Q157" s="180"/>
      <c r="R157" s="181"/>
      <c r="T157" s="107"/>
      <c r="U157" s="7"/>
      <c r="V157" s="7"/>
      <c r="W157" s="7"/>
      <c r="X157" s="7"/>
      <c r="Y157" s="39"/>
      <c r="Z157" s="39"/>
      <c r="AA157" s="7"/>
      <c r="AB157" s="7"/>
      <c r="AC157" s="7"/>
      <c r="AD157" s="7"/>
      <c r="AE157" s="7"/>
      <c r="AF157" s="7"/>
    </row>
    <row r="158" spans="2:32" ht="13.5">
      <c r="B158" s="99" t="s">
        <v>96</v>
      </c>
      <c r="C158" s="174"/>
      <c r="D158" s="175"/>
      <c r="E158" s="176"/>
      <c r="F158" s="177"/>
      <c r="G158" s="174"/>
      <c r="H158" s="175"/>
      <c r="I158" s="176"/>
      <c r="J158" s="177"/>
      <c r="K158" s="174"/>
      <c r="L158" s="175"/>
      <c r="M158" s="176"/>
      <c r="N158" s="177"/>
      <c r="O158" s="178"/>
      <c r="P158" s="179"/>
      <c r="Q158" s="180"/>
      <c r="R158" s="181"/>
      <c r="T158" s="104"/>
      <c r="U158" s="105"/>
      <c r="V158" s="105"/>
      <c r="W158" s="105"/>
      <c r="X158" s="105"/>
      <c r="Y158" s="106"/>
      <c r="Z158" s="106"/>
      <c r="AA158" s="106"/>
      <c r="AB158" s="106"/>
      <c r="AC158" s="106"/>
      <c r="AD158" s="106"/>
      <c r="AE158" s="106"/>
      <c r="AF158" s="106"/>
    </row>
    <row r="159" spans="2:32" ht="13.5">
      <c r="B159" s="99" t="s">
        <v>97</v>
      </c>
      <c r="C159" s="174"/>
      <c r="D159" s="175"/>
      <c r="E159" s="176"/>
      <c r="F159" s="177"/>
      <c r="G159" s="174"/>
      <c r="H159" s="175"/>
      <c r="I159" s="176"/>
      <c r="J159" s="177"/>
      <c r="K159" s="174"/>
      <c r="L159" s="175"/>
      <c r="M159" s="176"/>
      <c r="N159" s="177"/>
      <c r="O159" s="178"/>
      <c r="P159" s="179"/>
      <c r="Q159" s="180"/>
      <c r="R159" s="181"/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/>
      <c r="D160" s="175"/>
      <c r="E160" s="176"/>
      <c r="F160" s="177"/>
      <c r="G160" s="174"/>
      <c r="H160" s="175"/>
      <c r="I160" s="176"/>
      <c r="J160" s="177"/>
      <c r="K160" s="174"/>
      <c r="L160" s="175"/>
      <c r="M160" s="176"/>
      <c r="N160" s="177"/>
      <c r="O160" s="178"/>
      <c r="P160" s="179"/>
      <c r="Q160" s="180"/>
      <c r="R160" s="181"/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288" t="s">
        <v>99</v>
      </c>
      <c r="C161" s="204"/>
      <c r="D161" s="205"/>
      <c r="E161" s="206"/>
      <c r="F161" s="277"/>
      <c r="G161" s="204"/>
      <c r="H161" s="205"/>
      <c r="I161" s="206"/>
      <c r="J161" s="277"/>
      <c r="K161" s="204"/>
      <c r="L161" s="205"/>
      <c r="M161" s="206"/>
      <c r="N161" s="277"/>
      <c r="O161" s="278"/>
      <c r="P161" s="279"/>
      <c r="Q161" s="280"/>
      <c r="R161" s="207"/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289" t="s">
        <v>100</v>
      </c>
      <c r="C162" s="208"/>
      <c r="D162" s="209"/>
      <c r="E162" s="210"/>
      <c r="F162" s="281"/>
      <c r="G162" s="208"/>
      <c r="H162" s="209"/>
      <c r="I162" s="210"/>
      <c r="J162" s="281"/>
      <c r="K162" s="208"/>
      <c r="L162" s="209"/>
      <c r="M162" s="210"/>
      <c r="N162" s="281"/>
      <c r="O162" s="282"/>
      <c r="P162" s="283"/>
      <c r="Q162" s="284"/>
      <c r="R162" s="211"/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190"/>
      <c r="D163" s="191"/>
      <c r="E163" s="192"/>
      <c r="F163" s="193"/>
      <c r="G163" s="190"/>
      <c r="H163" s="191"/>
      <c r="I163" s="192"/>
      <c r="J163" s="193"/>
      <c r="K163" s="190"/>
      <c r="L163" s="191"/>
      <c r="M163" s="192"/>
      <c r="N163" s="193"/>
      <c r="O163" s="285"/>
      <c r="P163" s="194"/>
      <c r="Q163" s="286"/>
      <c r="R163" s="195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2:32" ht="13.5">
      <c r="B164" s="42" t="s">
        <v>37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4:32" ht="13.5">
      <c r="N165" s="46"/>
      <c r="O165" s="46"/>
      <c r="P165" s="46"/>
      <c r="T165" s="104"/>
      <c r="U165" s="105"/>
      <c r="V165" s="105"/>
      <c r="W165" s="105"/>
      <c r="X165" s="105"/>
      <c r="Y165" s="106"/>
      <c r="Z165" s="106"/>
      <c r="AA165" s="105"/>
      <c r="AB165" s="105"/>
      <c r="AC165" s="105"/>
      <c r="AD165" s="105"/>
      <c r="AE165" s="105"/>
      <c r="AF165" s="105"/>
    </row>
    <row r="166" spans="2:32" ht="14.25">
      <c r="B166" s="40" t="str">
        <f>'審査確定状況'!AC6</f>
        <v>令和４年１１月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/>
      <c r="D170" s="167"/>
      <c r="E170" s="168"/>
      <c r="F170" s="169"/>
      <c r="G170" s="166"/>
      <c r="H170" s="167"/>
      <c r="I170" s="168"/>
      <c r="J170" s="169"/>
      <c r="K170" s="166"/>
      <c r="L170" s="167"/>
      <c r="M170" s="168"/>
      <c r="N170" s="169"/>
      <c r="O170" s="170"/>
      <c r="P170" s="171"/>
      <c r="Q170" s="172"/>
      <c r="R170" s="173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</row>
    <row r="171" spans="2:32" ht="13.5">
      <c r="B171" s="99" t="s">
        <v>93</v>
      </c>
      <c r="C171" s="174"/>
      <c r="D171" s="175"/>
      <c r="E171" s="176"/>
      <c r="F171" s="177"/>
      <c r="G171" s="174"/>
      <c r="H171" s="175"/>
      <c r="I171" s="176"/>
      <c r="J171" s="177"/>
      <c r="K171" s="174"/>
      <c r="L171" s="175"/>
      <c r="M171" s="176"/>
      <c r="N171" s="177"/>
      <c r="O171" s="178"/>
      <c r="P171" s="179"/>
      <c r="Q171" s="180"/>
      <c r="R171" s="181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/>
      <c r="D172" s="175"/>
      <c r="E172" s="176"/>
      <c r="F172" s="177"/>
      <c r="G172" s="174"/>
      <c r="H172" s="175"/>
      <c r="I172" s="176"/>
      <c r="J172" s="177"/>
      <c r="K172" s="174"/>
      <c r="L172" s="175"/>
      <c r="M172" s="176"/>
      <c r="N172" s="177"/>
      <c r="O172" s="178"/>
      <c r="P172" s="179"/>
      <c r="Q172" s="180"/>
      <c r="R172" s="181"/>
      <c r="T172" s="104"/>
      <c r="U172" s="104"/>
      <c r="V172" s="104"/>
      <c r="W172" s="104"/>
      <c r="X172" s="104"/>
      <c r="Y172" s="106"/>
      <c r="Z172" s="106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/>
      <c r="D173" s="175"/>
      <c r="E173" s="176"/>
      <c r="F173" s="177"/>
      <c r="G173" s="174"/>
      <c r="H173" s="175"/>
      <c r="I173" s="176"/>
      <c r="J173" s="177"/>
      <c r="K173" s="174"/>
      <c r="L173" s="175"/>
      <c r="M173" s="176"/>
      <c r="N173" s="177"/>
      <c r="O173" s="178"/>
      <c r="P173" s="179"/>
      <c r="Q173" s="180"/>
      <c r="R173" s="181"/>
      <c r="T173" s="107"/>
      <c r="U173" s="7"/>
      <c r="V173" s="7"/>
      <c r="W173" s="7"/>
      <c r="X173" s="7"/>
      <c r="Y173" s="39"/>
      <c r="Z173" s="39"/>
      <c r="AA173" s="7"/>
      <c r="AB173" s="7"/>
      <c r="AC173" s="7"/>
      <c r="AD173" s="7"/>
      <c r="AE173" s="7"/>
      <c r="AF173" s="7"/>
    </row>
    <row r="174" spans="2:32" ht="13.5">
      <c r="B174" s="99" t="s">
        <v>96</v>
      </c>
      <c r="C174" s="174"/>
      <c r="D174" s="175"/>
      <c r="E174" s="176"/>
      <c r="F174" s="177"/>
      <c r="G174" s="174"/>
      <c r="H174" s="175"/>
      <c r="I174" s="176"/>
      <c r="J174" s="177"/>
      <c r="K174" s="174"/>
      <c r="L174" s="175"/>
      <c r="M174" s="176"/>
      <c r="N174" s="177"/>
      <c r="O174" s="178"/>
      <c r="P174" s="179"/>
      <c r="Q174" s="180"/>
      <c r="R174" s="181"/>
      <c r="T174" s="104"/>
      <c r="U174" s="105"/>
      <c r="V174" s="105"/>
      <c r="W174" s="105"/>
      <c r="X174" s="105"/>
      <c r="Y174" s="106"/>
      <c r="Z174" s="106"/>
      <c r="AA174" s="106"/>
      <c r="AB174" s="106"/>
      <c r="AC174" s="106"/>
      <c r="AD174" s="106"/>
      <c r="AE174" s="106"/>
      <c r="AF174" s="106"/>
    </row>
    <row r="175" spans="2:32" ht="13.5">
      <c r="B175" s="99" t="s">
        <v>97</v>
      </c>
      <c r="C175" s="174"/>
      <c r="D175" s="175"/>
      <c r="E175" s="176"/>
      <c r="F175" s="177"/>
      <c r="G175" s="174"/>
      <c r="H175" s="175"/>
      <c r="I175" s="176"/>
      <c r="J175" s="177"/>
      <c r="K175" s="174"/>
      <c r="L175" s="175"/>
      <c r="M175" s="176"/>
      <c r="N175" s="177"/>
      <c r="O175" s="178"/>
      <c r="P175" s="179"/>
      <c r="Q175" s="180"/>
      <c r="R175" s="181"/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/>
      <c r="D176" s="175"/>
      <c r="E176" s="176"/>
      <c r="F176" s="177"/>
      <c r="G176" s="174"/>
      <c r="H176" s="175"/>
      <c r="I176" s="176"/>
      <c r="J176" s="177"/>
      <c r="K176" s="174"/>
      <c r="L176" s="175"/>
      <c r="M176" s="176"/>
      <c r="N176" s="177"/>
      <c r="O176" s="178"/>
      <c r="P176" s="179"/>
      <c r="Q176" s="180"/>
      <c r="R176" s="181"/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288" t="s">
        <v>99</v>
      </c>
      <c r="C177" s="204"/>
      <c r="D177" s="205"/>
      <c r="E177" s="206"/>
      <c r="F177" s="277"/>
      <c r="G177" s="204"/>
      <c r="H177" s="205"/>
      <c r="I177" s="206"/>
      <c r="J177" s="277"/>
      <c r="K177" s="204"/>
      <c r="L177" s="205"/>
      <c r="M177" s="206"/>
      <c r="N177" s="277"/>
      <c r="O177" s="278"/>
      <c r="P177" s="279"/>
      <c r="Q177" s="280"/>
      <c r="R177" s="207"/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289" t="s">
        <v>100</v>
      </c>
      <c r="C178" s="208"/>
      <c r="D178" s="209"/>
      <c r="E178" s="210"/>
      <c r="F178" s="281"/>
      <c r="G178" s="208"/>
      <c r="H178" s="209"/>
      <c r="I178" s="210"/>
      <c r="J178" s="281"/>
      <c r="K178" s="208"/>
      <c r="L178" s="209"/>
      <c r="M178" s="210"/>
      <c r="N178" s="281"/>
      <c r="O178" s="282"/>
      <c r="P178" s="283"/>
      <c r="Q178" s="284"/>
      <c r="R178" s="211"/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190"/>
      <c r="D179" s="191"/>
      <c r="E179" s="192"/>
      <c r="F179" s="193"/>
      <c r="G179" s="190"/>
      <c r="H179" s="191"/>
      <c r="I179" s="192"/>
      <c r="J179" s="193"/>
      <c r="K179" s="190"/>
      <c r="L179" s="191"/>
      <c r="M179" s="192"/>
      <c r="N179" s="193"/>
      <c r="O179" s="285"/>
      <c r="P179" s="194"/>
      <c r="Q179" s="286"/>
      <c r="R179" s="195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2:32" ht="13.5">
      <c r="B180" s="42" t="s">
        <v>37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4:32" ht="13.5">
      <c r="N181" s="46"/>
      <c r="O181" s="46"/>
      <c r="P181" s="46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4.25">
      <c r="B182" s="40" t="str">
        <f>'審査確定状況'!AF6</f>
        <v>令和４年１２月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/>
      <c r="D186" s="167"/>
      <c r="E186" s="168"/>
      <c r="F186" s="169"/>
      <c r="G186" s="166"/>
      <c r="H186" s="167"/>
      <c r="I186" s="168"/>
      <c r="J186" s="169"/>
      <c r="K186" s="166"/>
      <c r="L186" s="167"/>
      <c r="M186" s="168"/>
      <c r="N186" s="169"/>
      <c r="O186" s="170"/>
      <c r="P186" s="171"/>
      <c r="Q186" s="172"/>
      <c r="R186" s="173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</row>
    <row r="187" spans="2:32" ht="13.5">
      <c r="B187" s="99" t="s">
        <v>93</v>
      </c>
      <c r="C187" s="174"/>
      <c r="D187" s="175"/>
      <c r="E187" s="176"/>
      <c r="F187" s="177"/>
      <c r="G187" s="174"/>
      <c r="H187" s="175"/>
      <c r="I187" s="176"/>
      <c r="J187" s="177"/>
      <c r="K187" s="174"/>
      <c r="L187" s="175"/>
      <c r="M187" s="176"/>
      <c r="N187" s="177"/>
      <c r="O187" s="178"/>
      <c r="P187" s="179"/>
      <c r="Q187" s="180"/>
      <c r="R187" s="181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/>
      <c r="D188" s="175"/>
      <c r="E188" s="176"/>
      <c r="F188" s="177"/>
      <c r="G188" s="174"/>
      <c r="H188" s="175"/>
      <c r="I188" s="176"/>
      <c r="J188" s="177"/>
      <c r="K188" s="174"/>
      <c r="L188" s="175"/>
      <c r="M188" s="176"/>
      <c r="N188" s="177"/>
      <c r="O188" s="178"/>
      <c r="P188" s="179"/>
      <c r="Q188" s="180"/>
      <c r="R188" s="181"/>
      <c r="T188" s="104"/>
      <c r="U188" s="104"/>
      <c r="V188" s="104"/>
      <c r="W188" s="104"/>
      <c r="X188" s="104"/>
      <c r="Y188" s="106"/>
      <c r="Z188" s="106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/>
      <c r="D189" s="175"/>
      <c r="E189" s="176"/>
      <c r="F189" s="177"/>
      <c r="G189" s="174"/>
      <c r="H189" s="175"/>
      <c r="I189" s="176"/>
      <c r="J189" s="177"/>
      <c r="K189" s="174"/>
      <c r="L189" s="175"/>
      <c r="M189" s="176"/>
      <c r="N189" s="177"/>
      <c r="O189" s="178"/>
      <c r="P189" s="179"/>
      <c r="Q189" s="180"/>
      <c r="R189" s="181"/>
      <c r="T189" s="107"/>
      <c r="U189" s="7"/>
      <c r="V189" s="7"/>
      <c r="W189" s="7"/>
      <c r="X189" s="7"/>
      <c r="Y189" s="39"/>
      <c r="Z189" s="39"/>
      <c r="AA189" s="7"/>
      <c r="AB189" s="7"/>
      <c r="AC189" s="7"/>
      <c r="AD189" s="7"/>
      <c r="AE189" s="7"/>
      <c r="AF189" s="7"/>
    </row>
    <row r="190" spans="2:32" ht="13.5">
      <c r="B190" s="99" t="s">
        <v>96</v>
      </c>
      <c r="C190" s="174"/>
      <c r="D190" s="175"/>
      <c r="E190" s="176"/>
      <c r="F190" s="177"/>
      <c r="G190" s="174"/>
      <c r="H190" s="175"/>
      <c r="I190" s="176"/>
      <c r="J190" s="177"/>
      <c r="K190" s="174"/>
      <c r="L190" s="175"/>
      <c r="M190" s="176"/>
      <c r="N190" s="177"/>
      <c r="O190" s="178"/>
      <c r="P190" s="179"/>
      <c r="Q190" s="180"/>
      <c r="R190" s="181"/>
      <c r="T190" s="104"/>
      <c r="U190" s="105"/>
      <c r="V190" s="105"/>
      <c r="W190" s="105"/>
      <c r="X190" s="105"/>
      <c r="Y190" s="106"/>
      <c r="Z190" s="106"/>
      <c r="AA190" s="106"/>
      <c r="AB190" s="106"/>
      <c r="AC190" s="106"/>
      <c r="AD190" s="106"/>
      <c r="AE190" s="106"/>
      <c r="AF190" s="106"/>
    </row>
    <row r="191" spans="2:32" ht="13.5">
      <c r="B191" s="99" t="s">
        <v>97</v>
      </c>
      <c r="C191" s="174"/>
      <c r="D191" s="175"/>
      <c r="E191" s="176"/>
      <c r="F191" s="177"/>
      <c r="G191" s="174"/>
      <c r="H191" s="175"/>
      <c r="I191" s="176"/>
      <c r="J191" s="177"/>
      <c r="K191" s="174"/>
      <c r="L191" s="175"/>
      <c r="M191" s="176"/>
      <c r="N191" s="177"/>
      <c r="O191" s="178"/>
      <c r="P191" s="179"/>
      <c r="Q191" s="180"/>
      <c r="R191" s="181"/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/>
      <c r="D192" s="175"/>
      <c r="E192" s="176"/>
      <c r="F192" s="177"/>
      <c r="G192" s="174"/>
      <c r="H192" s="175"/>
      <c r="I192" s="176"/>
      <c r="J192" s="177"/>
      <c r="K192" s="174"/>
      <c r="L192" s="175"/>
      <c r="M192" s="176"/>
      <c r="N192" s="177"/>
      <c r="O192" s="178"/>
      <c r="P192" s="179"/>
      <c r="Q192" s="180"/>
      <c r="R192" s="181"/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288" t="s">
        <v>99</v>
      </c>
      <c r="C193" s="204"/>
      <c r="D193" s="205"/>
      <c r="E193" s="206"/>
      <c r="F193" s="277"/>
      <c r="G193" s="204"/>
      <c r="H193" s="205"/>
      <c r="I193" s="206"/>
      <c r="J193" s="277"/>
      <c r="K193" s="204"/>
      <c r="L193" s="205"/>
      <c r="M193" s="206"/>
      <c r="N193" s="277"/>
      <c r="O193" s="278"/>
      <c r="P193" s="279"/>
      <c r="Q193" s="280"/>
      <c r="R193" s="207"/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289" t="s">
        <v>100</v>
      </c>
      <c r="C194" s="208"/>
      <c r="D194" s="209"/>
      <c r="E194" s="210"/>
      <c r="F194" s="281"/>
      <c r="G194" s="208"/>
      <c r="H194" s="209"/>
      <c r="I194" s="210"/>
      <c r="J194" s="281"/>
      <c r="K194" s="208"/>
      <c r="L194" s="209"/>
      <c r="M194" s="210"/>
      <c r="N194" s="281"/>
      <c r="O194" s="282"/>
      <c r="P194" s="283"/>
      <c r="Q194" s="284"/>
      <c r="R194" s="211"/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190"/>
      <c r="D195" s="191"/>
      <c r="E195" s="192"/>
      <c r="F195" s="193"/>
      <c r="G195" s="190"/>
      <c r="H195" s="191"/>
      <c r="I195" s="192"/>
      <c r="J195" s="193"/>
      <c r="K195" s="190"/>
      <c r="L195" s="191"/>
      <c r="M195" s="192"/>
      <c r="N195" s="193"/>
      <c r="O195" s="285"/>
      <c r="P195" s="194"/>
      <c r="Q195" s="286"/>
      <c r="R195" s="195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2:32" ht="13.5">
      <c r="B196" s="42" t="s">
        <v>37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4:32" ht="13.5">
      <c r="N197" s="46"/>
      <c r="O197" s="46"/>
      <c r="P197" s="46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4.25">
      <c r="B198" s="40" t="str">
        <f>'審査確定状況'!AI6</f>
        <v>令和５年１月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/>
      <c r="D202" s="167"/>
      <c r="E202" s="168"/>
      <c r="F202" s="169"/>
      <c r="G202" s="166"/>
      <c r="H202" s="167"/>
      <c r="I202" s="168"/>
      <c r="J202" s="169"/>
      <c r="K202" s="166"/>
      <c r="L202" s="167"/>
      <c r="M202" s="168"/>
      <c r="N202" s="169"/>
      <c r="O202" s="170"/>
      <c r="P202" s="171"/>
      <c r="Q202" s="172"/>
      <c r="R202" s="173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3.5">
      <c r="B203" s="99" t="s">
        <v>93</v>
      </c>
      <c r="C203" s="174"/>
      <c r="D203" s="175"/>
      <c r="E203" s="176"/>
      <c r="F203" s="177"/>
      <c r="G203" s="174"/>
      <c r="H203" s="175"/>
      <c r="I203" s="176"/>
      <c r="J203" s="177"/>
      <c r="K203" s="174"/>
      <c r="L203" s="175"/>
      <c r="M203" s="176"/>
      <c r="N203" s="177"/>
      <c r="O203" s="178"/>
      <c r="P203" s="179"/>
      <c r="Q203" s="180"/>
      <c r="R203" s="181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/>
      <c r="D204" s="175"/>
      <c r="E204" s="176"/>
      <c r="F204" s="177"/>
      <c r="G204" s="174"/>
      <c r="H204" s="175"/>
      <c r="I204" s="176"/>
      <c r="J204" s="177"/>
      <c r="K204" s="174"/>
      <c r="L204" s="175"/>
      <c r="M204" s="176"/>
      <c r="N204" s="177"/>
      <c r="O204" s="178"/>
      <c r="P204" s="179"/>
      <c r="Q204" s="180"/>
      <c r="R204" s="181"/>
      <c r="T204" s="104"/>
      <c r="U204" s="104"/>
      <c r="V204" s="104"/>
      <c r="W204" s="104"/>
      <c r="X204" s="104"/>
      <c r="Y204" s="106"/>
      <c r="Z204" s="106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/>
      <c r="D205" s="175"/>
      <c r="E205" s="176"/>
      <c r="F205" s="177"/>
      <c r="G205" s="174"/>
      <c r="H205" s="175"/>
      <c r="I205" s="176"/>
      <c r="J205" s="177"/>
      <c r="K205" s="174"/>
      <c r="L205" s="175"/>
      <c r="M205" s="176"/>
      <c r="N205" s="177"/>
      <c r="O205" s="178"/>
      <c r="P205" s="179"/>
      <c r="Q205" s="180"/>
      <c r="R205" s="181"/>
      <c r="T205" s="107"/>
      <c r="U205" s="7"/>
      <c r="V205" s="7"/>
      <c r="W205" s="7"/>
      <c r="X205" s="7"/>
      <c r="Y205" s="39"/>
      <c r="Z205" s="39"/>
      <c r="AA205" s="7"/>
      <c r="AB205" s="7"/>
      <c r="AC205" s="7"/>
      <c r="AD205" s="7"/>
      <c r="AE205" s="7"/>
      <c r="AF205" s="7"/>
    </row>
    <row r="206" spans="2:32" ht="13.5">
      <c r="B206" s="99" t="s">
        <v>96</v>
      </c>
      <c r="C206" s="174"/>
      <c r="D206" s="175"/>
      <c r="E206" s="176"/>
      <c r="F206" s="177"/>
      <c r="G206" s="174"/>
      <c r="H206" s="175"/>
      <c r="I206" s="176"/>
      <c r="J206" s="177"/>
      <c r="K206" s="174"/>
      <c r="L206" s="175"/>
      <c r="M206" s="176"/>
      <c r="N206" s="177"/>
      <c r="O206" s="178"/>
      <c r="P206" s="179"/>
      <c r="Q206" s="180"/>
      <c r="R206" s="181"/>
      <c r="T206" s="104"/>
      <c r="U206" s="105"/>
      <c r="V206" s="105"/>
      <c r="W206" s="105"/>
      <c r="X206" s="105"/>
      <c r="Y206" s="106"/>
      <c r="Z206" s="106"/>
      <c r="AA206" s="106"/>
      <c r="AB206" s="106"/>
      <c r="AC206" s="106"/>
      <c r="AD206" s="106"/>
      <c r="AE206" s="106"/>
      <c r="AF206" s="106"/>
    </row>
    <row r="207" spans="2:32" ht="13.5">
      <c r="B207" s="99" t="s">
        <v>97</v>
      </c>
      <c r="C207" s="174"/>
      <c r="D207" s="175"/>
      <c r="E207" s="176"/>
      <c r="F207" s="177"/>
      <c r="G207" s="174"/>
      <c r="H207" s="175"/>
      <c r="I207" s="176"/>
      <c r="J207" s="177"/>
      <c r="K207" s="174"/>
      <c r="L207" s="175"/>
      <c r="M207" s="176"/>
      <c r="N207" s="177"/>
      <c r="O207" s="178"/>
      <c r="P207" s="179"/>
      <c r="Q207" s="180"/>
      <c r="R207" s="181"/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/>
      <c r="D208" s="175"/>
      <c r="E208" s="176"/>
      <c r="F208" s="177"/>
      <c r="G208" s="174"/>
      <c r="H208" s="175"/>
      <c r="I208" s="176"/>
      <c r="J208" s="177"/>
      <c r="K208" s="174"/>
      <c r="L208" s="175"/>
      <c r="M208" s="176"/>
      <c r="N208" s="177"/>
      <c r="O208" s="178"/>
      <c r="P208" s="179"/>
      <c r="Q208" s="180"/>
      <c r="R208" s="181"/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288" t="s">
        <v>99</v>
      </c>
      <c r="C209" s="204"/>
      <c r="D209" s="205"/>
      <c r="E209" s="206"/>
      <c r="F209" s="277"/>
      <c r="G209" s="204"/>
      <c r="H209" s="205"/>
      <c r="I209" s="206"/>
      <c r="J209" s="277"/>
      <c r="K209" s="204"/>
      <c r="L209" s="205"/>
      <c r="M209" s="206"/>
      <c r="N209" s="277"/>
      <c r="O209" s="278"/>
      <c r="P209" s="279"/>
      <c r="Q209" s="280"/>
      <c r="R209" s="207"/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289" t="s">
        <v>100</v>
      </c>
      <c r="C210" s="208"/>
      <c r="D210" s="209"/>
      <c r="E210" s="210"/>
      <c r="F210" s="281"/>
      <c r="G210" s="208"/>
      <c r="H210" s="209"/>
      <c r="I210" s="210"/>
      <c r="J210" s="281"/>
      <c r="K210" s="208"/>
      <c r="L210" s="209"/>
      <c r="M210" s="210"/>
      <c r="N210" s="281"/>
      <c r="O210" s="282"/>
      <c r="P210" s="283"/>
      <c r="Q210" s="284"/>
      <c r="R210" s="211"/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190"/>
      <c r="D211" s="191"/>
      <c r="E211" s="192"/>
      <c r="F211" s="193"/>
      <c r="G211" s="190"/>
      <c r="H211" s="191"/>
      <c r="I211" s="192"/>
      <c r="J211" s="193"/>
      <c r="K211" s="190"/>
      <c r="L211" s="191"/>
      <c r="M211" s="192"/>
      <c r="N211" s="193"/>
      <c r="O211" s="285"/>
      <c r="P211" s="194"/>
      <c r="Q211" s="286"/>
      <c r="R211" s="195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2:32" ht="13.5">
      <c r="B212" s="42" t="s">
        <v>37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2:32" ht="13.5">
      <c r="B213" s="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/>
      <c r="R213"/>
      <c r="T213" s="104"/>
      <c r="U213" s="105"/>
      <c r="V213" s="105"/>
      <c r="W213" s="105"/>
      <c r="X213" s="105"/>
      <c r="Y213" s="106"/>
      <c r="Z213" s="106"/>
      <c r="AA213" s="105"/>
      <c r="AB213" s="105"/>
      <c r="AC213" s="105"/>
      <c r="AD213" s="105"/>
      <c r="AE213" s="105"/>
      <c r="AF213" s="105"/>
    </row>
    <row r="214" spans="2:32" ht="14.25">
      <c r="B214" s="40" t="str">
        <f>'審査確定状況'!AL6</f>
        <v>令和５年２月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6"/>
      <c r="Z220" s="106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7"/>
      <c r="U221" s="7"/>
      <c r="V221" s="7"/>
      <c r="W221" s="7"/>
      <c r="X221" s="7"/>
      <c r="Y221" s="39"/>
      <c r="Z221" s="39"/>
      <c r="AA221" s="7"/>
      <c r="AB221" s="7"/>
      <c r="AC221" s="7"/>
      <c r="AD221" s="7"/>
      <c r="AE221" s="7"/>
      <c r="AF221" s="7"/>
    </row>
    <row r="222" spans="2:32" ht="13.5">
      <c r="B222" s="99" t="s">
        <v>96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4"/>
      <c r="U222" s="105"/>
      <c r="V222" s="105"/>
      <c r="W222" s="105"/>
      <c r="X222" s="105"/>
      <c r="Y222" s="106"/>
      <c r="Z222" s="106"/>
      <c r="AA222" s="106"/>
      <c r="AB222" s="106"/>
      <c r="AC222" s="106"/>
      <c r="AD222" s="106"/>
      <c r="AE222" s="106"/>
      <c r="AF222" s="106"/>
    </row>
    <row r="223" spans="2:32" ht="13.5">
      <c r="B223" s="99" t="s">
        <v>97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288" t="s">
        <v>99</v>
      </c>
      <c r="C225" s="204"/>
      <c r="D225" s="205"/>
      <c r="E225" s="206"/>
      <c r="F225" s="277"/>
      <c r="G225" s="204"/>
      <c r="H225" s="205"/>
      <c r="I225" s="206"/>
      <c r="J225" s="277"/>
      <c r="K225" s="204"/>
      <c r="L225" s="205"/>
      <c r="M225" s="206"/>
      <c r="N225" s="277"/>
      <c r="O225" s="278"/>
      <c r="P225" s="279"/>
      <c r="Q225" s="280"/>
      <c r="R225" s="207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289" t="s">
        <v>100</v>
      </c>
      <c r="C226" s="208"/>
      <c r="D226" s="209"/>
      <c r="E226" s="210"/>
      <c r="F226" s="281"/>
      <c r="G226" s="208"/>
      <c r="H226" s="209"/>
      <c r="I226" s="210"/>
      <c r="J226" s="281"/>
      <c r="K226" s="208"/>
      <c r="L226" s="209"/>
      <c r="M226" s="210"/>
      <c r="N226" s="281"/>
      <c r="O226" s="282"/>
      <c r="P226" s="283"/>
      <c r="Q226" s="284"/>
      <c r="R226" s="211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18" ht="13.5">
      <c r="B227" s="54" t="s">
        <v>101</v>
      </c>
      <c r="C227" s="190"/>
      <c r="D227" s="191"/>
      <c r="E227" s="192"/>
      <c r="F227" s="193"/>
      <c r="G227" s="190"/>
      <c r="H227" s="191"/>
      <c r="I227" s="192"/>
      <c r="J227" s="193"/>
      <c r="K227" s="190"/>
      <c r="L227" s="191"/>
      <c r="M227" s="192"/>
      <c r="N227" s="193"/>
      <c r="O227" s="285"/>
      <c r="P227" s="194"/>
      <c r="Q227" s="286"/>
      <c r="R227" s="195"/>
    </row>
    <row r="228" spans="2:18" ht="13.5">
      <c r="B228" s="42" t="s">
        <v>37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23" ht="13.5">
      <c r="B229" s="3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/>
      <c r="R229"/>
      <c r="T229" s="384" t="s">
        <v>58</v>
      </c>
      <c r="U229" s="404"/>
      <c r="V229" s="404"/>
      <c r="W229" s="386"/>
    </row>
    <row r="230" spans="20:23" ht="13.5" customHeight="1">
      <c r="T230" s="384"/>
      <c r="U230" s="404"/>
      <c r="V230" s="404"/>
      <c r="W230" s="386"/>
    </row>
    <row r="231" spans="2:5" ht="13.5" customHeight="1">
      <c r="B231" s="384" t="s">
        <v>58</v>
      </c>
      <c r="C231" s="404"/>
      <c r="D231" s="404"/>
      <c r="E231" s="386"/>
    </row>
    <row r="232" spans="2:5" ht="13.5">
      <c r="B232" s="384"/>
      <c r="C232" s="404"/>
      <c r="D232" s="404"/>
      <c r="E232" s="386"/>
    </row>
  </sheetData>
  <sheetProtection/>
  <mergeCells count="52">
    <mergeCell ref="C56:F56"/>
    <mergeCell ref="G56:J56"/>
    <mergeCell ref="K56:N56"/>
    <mergeCell ref="O56:R56"/>
    <mergeCell ref="C184:F184"/>
    <mergeCell ref="G184:J184"/>
    <mergeCell ref="K184:N184"/>
    <mergeCell ref="O184:R184"/>
    <mergeCell ref="C168:F168"/>
    <mergeCell ref="G168:J168"/>
    <mergeCell ref="K168:N168"/>
    <mergeCell ref="O168:R168"/>
    <mergeCell ref="C152:F152"/>
    <mergeCell ref="G152:J152"/>
    <mergeCell ref="K152:N152"/>
    <mergeCell ref="O152:R152"/>
    <mergeCell ref="K120:N120"/>
    <mergeCell ref="O120:R120"/>
    <mergeCell ref="C136:F136"/>
    <mergeCell ref="G136:J136"/>
    <mergeCell ref="K136:N136"/>
    <mergeCell ref="O136:R136"/>
    <mergeCell ref="O200:R200"/>
    <mergeCell ref="T229:W230"/>
    <mergeCell ref="C72:F72"/>
    <mergeCell ref="G72:J72"/>
    <mergeCell ref="K72:N72"/>
    <mergeCell ref="O72:R72"/>
    <mergeCell ref="C88:F88"/>
    <mergeCell ref="G88:J88"/>
    <mergeCell ref="K88:N88"/>
    <mergeCell ref="O88:R88"/>
    <mergeCell ref="K40:N40"/>
    <mergeCell ref="O40:R40"/>
    <mergeCell ref="AH7:AK8"/>
    <mergeCell ref="C216:F216"/>
    <mergeCell ref="G216:J216"/>
    <mergeCell ref="K216:N216"/>
    <mergeCell ref="O216:R216"/>
    <mergeCell ref="K104:N104"/>
    <mergeCell ref="O104:R104"/>
    <mergeCell ref="K200:N200"/>
    <mergeCell ref="B2:C3"/>
    <mergeCell ref="B231:E232"/>
    <mergeCell ref="C200:F200"/>
    <mergeCell ref="G200:J200"/>
    <mergeCell ref="C40:F40"/>
    <mergeCell ref="G40:J40"/>
    <mergeCell ref="G104:J104"/>
    <mergeCell ref="C120:F120"/>
    <mergeCell ref="C104:F104"/>
    <mergeCell ref="G120:J120"/>
  </mergeCells>
  <hyperlinks>
    <hyperlink ref="B2:B3" location="目次!A1" display="もどる"/>
    <hyperlink ref="B231:B232" location="目次!A1" display="もどる"/>
    <hyperlink ref="B231:D232" location="'１日当たり診療費'!A1" display="この表の頭にもどる"/>
    <hyperlink ref="AH7:AH8" location="目次!A1" display="もどる"/>
    <hyperlink ref="AH7:AJ8" location="'１日当たり診療費'!A1" display="この表の頭にもどる"/>
    <hyperlink ref="T229:T230" location="目次!A1" display="もどる"/>
    <hyperlink ref="T229:V230" location="'１日当たり診療費'!A1" display="この表の頭にもどる"/>
  </hyperlinks>
  <printOptions/>
  <pageMargins left="0.787" right="0.787" top="0.984" bottom="0.984" header="0.512" footer="0.512"/>
  <pageSetup horizontalDpi="600" verticalDpi="600" orientation="landscape" paperSize="9" scale="72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21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11" width="12.625" style="0" customWidth="1"/>
    <col min="12" max="12" width="12.625" style="0" hidden="1" customWidth="1"/>
    <col min="13" max="13" width="12.625" style="0" customWidth="1"/>
    <col min="19" max="19" width="18.8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6" spans="20:37" ht="13.5">
      <c r="T6" s="9" t="s">
        <v>49</v>
      </c>
      <c r="AH6" s="384" t="s">
        <v>58</v>
      </c>
      <c r="AI6" s="385"/>
      <c r="AJ6" s="385"/>
      <c r="AK6" s="386"/>
    </row>
    <row r="7" spans="20:37" ht="13.5">
      <c r="T7" s="6"/>
      <c r="AH7" s="384"/>
      <c r="AI7" s="385"/>
      <c r="AJ7" s="385"/>
      <c r="AK7" s="38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41147.05465796731</v>
      </c>
      <c r="V9" s="113">
        <f>J41</f>
        <v>37333.86450875958</v>
      </c>
      <c r="W9" s="113">
        <f>C56</f>
        <v>37086.28802614902</v>
      </c>
      <c r="X9" s="113">
        <f>J56</f>
        <v>38535.97063743794</v>
      </c>
      <c r="Y9" s="113">
        <f>C71</f>
        <v>0</v>
      </c>
      <c r="Z9" s="113">
        <f>J71</f>
        <v>0</v>
      </c>
      <c r="AA9" s="113">
        <f>C86</f>
        <v>0</v>
      </c>
      <c r="AB9" s="113">
        <f>J86</f>
        <v>0</v>
      </c>
      <c r="AC9" s="113">
        <f>C101</f>
        <v>0</v>
      </c>
      <c r="AD9" s="113">
        <f>J101</f>
        <v>0</v>
      </c>
      <c r="AE9" s="113">
        <f>C116</f>
        <v>0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36615.70722635494</v>
      </c>
      <c r="V10" s="113">
        <f aca="true" t="shared" si="1" ref="V10:V18">J42</f>
        <v>34440.4152950718</v>
      </c>
      <c r="W10" s="113">
        <f aca="true" t="shared" si="2" ref="W10:W18">C57</f>
        <v>33712.52341545085</v>
      </c>
      <c r="X10" s="113">
        <f aca="true" t="shared" si="3" ref="X10:X18">J57</f>
        <v>36158.8088426528</v>
      </c>
      <c r="Y10" s="113">
        <f aca="true" t="shared" si="4" ref="Y10:Y18">C72</f>
        <v>0</v>
      </c>
      <c r="Z10" s="113">
        <f aca="true" t="shared" si="5" ref="Z10:Z18">J72</f>
        <v>0</v>
      </c>
      <c r="AA10" s="113">
        <f aca="true" t="shared" si="6" ref="AA10:AA18">C87</f>
        <v>0</v>
      </c>
      <c r="AB10" s="113">
        <f aca="true" t="shared" si="7" ref="AB10:AB18">J87</f>
        <v>0</v>
      </c>
      <c r="AC10" s="113">
        <f aca="true" t="shared" si="8" ref="AC10:AC18">C102</f>
        <v>0</v>
      </c>
      <c r="AD10" s="113">
        <f aca="true" t="shared" si="9" ref="AD10:AD18">J102</f>
        <v>0</v>
      </c>
      <c r="AE10" s="113">
        <f aca="true" t="shared" si="10" ref="AE10:AE18">C117</f>
        <v>0</v>
      </c>
      <c r="AF10" s="113">
        <f aca="true" t="shared" si="11" ref="AF10:AF18">J117</f>
        <v>0</v>
      </c>
    </row>
    <row r="11" spans="20:32" ht="13.5">
      <c r="T11" s="99" t="s">
        <v>94</v>
      </c>
      <c r="U11" s="113">
        <f t="shared" si="0"/>
        <v>37450.67207651065</v>
      </c>
      <c r="V11" s="113">
        <f t="shared" si="1"/>
        <v>38343.39142322636</v>
      </c>
      <c r="W11" s="113">
        <f t="shared" si="2"/>
        <v>34230.33488169545</v>
      </c>
      <c r="X11" s="113">
        <f t="shared" si="3"/>
        <v>37069.690504103164</v>
      </c>
      <c r="Y11" s="113">
        <f t="shared" si="4"/>
        <v>0</v>
      </c>
      <c r="Z11" s="113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40587.45715997603</v>
      </c>
      <c r="V12" s="113">
        <f t="shared" si="1"/>
        <v>35818.90331000119</v>
      </c>
      <c r="W12" s="113">
        <f t="shared" si="2"/>
        <v>35550.71634586735</v>
      </c>
      <c r="X12" s="113">
        <f t="shared" si="3"/>
        <v>37909.57578293091</v>
      </c>
      <c r="Y12" s="113">
        <f t="shared" si="4"/>
        <v>0</v>
      </c>
      <c r="Z12" s="113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40651.71189959422</v>
      </c>
      <c r="V13" s="113">
        <f t="shared" si="1"/>
        <v>37395.37947639084</v>
      </c>
      <c r="W13" s="113">
        <f t="shared" si="2"/>
        <v>36539.49352788892</v>
      </c>
      <c r="X13" s="113">
        <f t="shared" si="3"/>
        <v>38113.887746885805</v>
      </c>
      <c r="Y13" s="113">
        <f t="shared" si="4"/>
        <v>0</v>
      </c>
      <c r="Z13" s="113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38133.191095197326</v>
      </c>
      <c r="V14" s="113">
        <f t="shared" si="1"/>
        <v>35095.54196126652</v>
      </c>
      <c r="W14" s="113">
        <f t="shared" si="2"/>
        <v>33839.89373286481</v>
      </c>
      <c r="X14" s="113">
        <f t="shared" si="3"/>
        <v>36815.07912608173</v>
      </c>
      <c r="Y14" s="113">
        <f t="shared" si="4"/>
        <v>0</v>
      </c>
      <c r="Z14" s="113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34326.70139634801</v>
      </c>
      <c r="V15" s="113">
        <f t="shared" si="1"/>
        <v>32931.643996819505</v>
      </c>
      <c r="W15" s="113">
        <f t="shared" si="2"/>
        <v>32352.00537863457</v>
      </c>
      <c r="X15" s="113">
        <f t="shared" si="3"/>
        <v>33740.745455517535</v>
      </c>
      <c r="Y15" s="113">
        <f t="shared" si="4"/>
        <v>0</v>
      </c>
      <c r="Z15" s="113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34539.732476635516</v>
      </c>
      <c r="V16" s="113">
        <f t="shared" si="1"/>
        <v>30135.539740296805</v>
      </c>
      <c r="W16" s="113">
        <f t="shared" si="2"/>
        <v>31776.989113978805</v>
      </c>
      <c r="X16" s="113">
        <f t="shared" si="3"/>
        <v>32766.054722041023</v>
      </c>
      <c r="Y16" s="113">
        <f t="shared" si="4"/>
        <v>0</v>
      </c>
      <c r="Z16" s="113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15495.844394868935</v>
      </c>
      <c r="V17" s="113">
        <f t="shared" si="1"/>
        <v>18110.796208530806</v>
      </c>
      <c r="W17" s="113">
        <f t="shared" si="2"/>
        <v>17694.505343082114</v>
      </c>
      <c r="X17" s="113">
        <f t="shared" si="3"/>
        <v>20465.86475758435</v>
      </c>
      <c r="Y17" s="113">
        <f t="shared" si="4"/>
        <v>0</v>
      </c>
      <c r="Z17" s="113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38535.23754083548</v>
      </c>
      <c r="V18" s="113">
        <f t="shared" si="1"/>
        <v>35426.42817214951</v>
      </c>
      <c r="W18" s="113">
        <f t="shared" si="2"/>
        <v>34901.89558698127</v>
      </c>
      <c r="X18" s="113">
        <f t="shared" si="3"/>
        <v>36772.506813567714</v>
      </c>
      <c r="Y18" s="113">
        <f t="shared" si="4"/>
        <v>0</v>
      </c>
      <c r="Z18" s="113">
        <f t="shared" si="5"/>
        <v>0</v>
      </c>
      <c r="AA18" s="113">
        <f t="shared" si="6"/>
        <v>0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0</v>
      </c>
      <c r="V22" s="113">
        <f>K41</f>
        <v>0</v>
      </c>
      <c r="W22" s="113">
        <f>D56</f>
        <v>0</v>
      </c>
      <c r="X22" s="113">
        <f>K56</f>
        <v>0</v>
      </c>
      <c r="Y22" s="113">
        <f>D71</f>
        <v>0</v>
      </c>
      <c r="Z22" s="113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0</v>
      </c>
      <c r="V23" s="113">
        <f aca="true" t="shared" si="13" ref="V23:V31">K42</f>
        <v>0</v>
      </c>
      <c r="W23" s="113">
        <f aca="true" t="shared" si="14" ref="W23:W31">D57</f>
        <v>0</v>
      </c>
      <c r="X23" s="113">
        <f aca="true" t="shared" si="15" ref="X23:X31">K57</f>
        <v>0</v>
      </c>
      <c r="Y23" s="113">
        <f aca="true" t="shared" si="16" ref="Y23:Y31">D72</f>
        <v>0</v>
      </c>
      <c r="Z23" s="113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 t="shared" si="16"/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0</v>
      </c>
      <c r="V31" s="113">
        <f t="shared" si="13"/>
        <v>0</v>
      </c>
      <c r="W31" s="113">
        <f t="shared" si="14"/>
        <v>0</v>
      </c>
      <c r="X31" s="113">
        <f t="shared" si="15"/>
        <v>0</v>
      </c>
      <c r="Y31" s="113">
        <f t="shared" si="16"/>
        <v>0</v>
      </c>
      <c r="Z31" s="113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213" t="s">
        <v>38</v>
      </c>
      <c r="W34" s="213" t="s">
        <v>39</v>
      </c>
      <c r="X34" s="213" t="s">
        <v>40</v>
      </c>
      <c r="Y34" s="213" t="s">
        <v>41</v>
      </c>
      <c r="Z34" s="213" t="s">
        <v>42</v>
      </c>
      <c r="AA34" s="213" t="s">
        <v>43</v>
      </c>
      <c r="AB34" s="213" t="s">
        <v>44</v>
      </c>
      <c r="AC34" s="213" t="s">
        <v>45</v>
      </c>
      <c r="AD34" s="213" t="s">
        <v>46</v>
      </c>
      <c r="AE34" s="213" t="s">
        <v>47</v>
      </c>
      <c r="AF34" s="213" t="s">
        <v>48</v>
      </c>
    </row>
    <row r="35" spans="20:32" ht="12.75" customHeight="1">
      <c r="T35" s="98" t="s">
        <v>28</v>
      </c>
      <c r="U35" s="113"/>
      <c r="V35" s="214"/>
      <c r="W35" s="214"/>
      <c r="X35" s="214"/>
      <c r="Y35" s="214"/>
      <c r="Z35" s="216"/>
      <c r="AA35" s="214"/>
      <c r="AB35" s="214"/>
      <c r="AC35" s="214"/>
      <c r="AD35" s="214"/>
      <c r="AE35" s="214"/>
      <c r="AF35" s="214"/>
    </row>
    <row r="36" spans="2:32" ht="14.25">
      <c r="B36" s="40" t="s">
        <v>79</v>
      </c>
      <c r="T36" s="99" t="s">
        <v>93</v>
      </c>
      <c r="U36" s="113"/>
      <c r="V36" s="214"/>
      <c r="W36" s="214"/>
      <c r="X36" s="214"/>
      <c r="Y36" s="214"/>
      <c r="Z36" s="216"/>
      <c r="AA36" s="214"/>
      <c r="AB36" s="214"/>
      <c r="AC36" s="214"/>
      <c r="AD36" s="214"/>
      <c r="AE36" s="214"/>
      <c r="AF36" s="214"/>
    </row>
    <row r="37" spans="20:32" ht="13.5">
      <c r="T37" s="99" t="s">
        <v>94</v>
      </c>
      <c r="U37" s="113"/>
      <c r="V37" s="214"/>
      <c r="W37" s="214"/>
      <c r="X37" s="214"/>
      <c r="Y37" s="214"/>
      <c r="Z37" s="216"/>
      <c r="AA37" s="214"/>
      <c r="AB37" s="214"/>
      <c r="AC37" s="214"/>
      <c r="AD37" s="214"/>
      <c r="AE37" s="214"/>
      <c r="AF37" s="214"/>
    </row>
    <row r="38" spans="2:32" ht="13.5">
      <c r="B38" s="3" t="str">
        <f>'審査確定状況'!E6</f>
        <v>令和４年３月</v>
      </c>
      <c r="I38" s="3" t="str">
        <f>'審査確定状況'!H6</f>
        <v>令和４年４月</v>
      </c>
      <c r="T38" s="99" t="s">
        <v>95</v>
      </c>
      <c r="U38" s="113"/>
      <c r="V38" s="214"/>
      <c r="W38" s="214"/>
      <c r="X38" s="214"/>
      <c r="Y38" s="214"/>
      <c r="Z38" s="216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/>
      <c r="V39" s="214"/>
      <c r="W39" s="214"/>
      <c r="X39" s="214"/>
      <c r="Y39" s="214"/>
      <c r="Z39" s="216"/>
      <c r="AA39" s="214"/>
      <c r="AB39" s="214"/>
      <c r="AC39" s="214"/>
      <c r="AD39" s="214"/>
      <c r="AE39" s="214"/>
      <c r="AF39" s="214"/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/>
      <c r="V40" s="214"/>
      <c r="W40" s="214"/>
      <c r="X40" s="214"/>
      <c r="Y40" s="214"/>
      <c r="Z40" s="216"/>
      <c r="AA40" s="214"/>
      <c r="AB40" s="214"/>
      <c r="AC40" s="214"/>
      <c r="AD40" s="214"/>
      <c r="AE40" s="214"/>
      <c r="AF40" s="214"/>
    </row>
    <row r="41" spans="2:32" ht="13.5">
      <c r="B41" s="98" t="s">
        <v>28</v>
      </c>
      <c r="C41" s="166">
        <v>41147.05465796731</v>
      </c>
      <c r="D41" s="167"/>
      <c r="E41" s="168"/>
      <c r="F41" s="173">
        <v>41147.30595278133</v>
      </c>
      <c r="I41" s="98" t="s">
        <v>28</v>
      </c>
      <c r="J41" s="166">
        <v>37333.86450875958</v>
      </c>
      <c r="K41" s="167"/>
      <c r="L41" s="168"/>
      <c r="M41" s="173">
        <v>37333.68798894925</v>
      </c>
      <c r="T41" s="99" t="s">
        <v>98</v>
      </c>
      <c r="U41" s="113"/>
      <c r="V41" s="214"/>
      <c r="W41" s="214"/>
      <c r="X41" s="214"/>
      <c r="Y41" s="214"/>
      <c r="Z41" s="216"/>
      <c r="AA41" s="214"/>
      <c r="AB41" s="214"/>
      <c r="AC41" s="214"/>
      <c r="AD41" s="214"/>
      <c r="AE41" s="214"/>
      <c r="AF41" s="214"/>
    </row>
    <row r="42" spans="2:32" ht="13.5">
      <c r="B42" s="99" t="s">
        <v>93</v>
      </c>
      <c r="C42" s="174">
        <v>36615.70722635494</v>
      </c>
      <c r="D42" s="175"/>
      <c r="E42" s="176"/>
      <c r="F42" s="181">
        <v>36615.70722635494</v>
      </c>
      <c r="I42" s="99" t="s">
        <v>93</v>
      </c>
      <c r="J42" s="174">
        <v>34440.4152950718</v>
      </c>
      <c r="K42" s="175"/>
      <c r="L42" s="176"/>
      <c r="M42" s="181">
        <v>34440.4152950718</v>
      </c>
      <c r="T42" s="55" t="s">
        <v>99</v>
      </c>
      <c r="U42" s="113"/>
      <c r="V42" s="214"/>
      <c r="W42" s="214"/>
      <c r="X42" s="214"/>
      <c r="Y42" s="214"/>
      <c r="Z42" s="216"/>
      <c r="AA42" s="214"/>
      <c r="AB42" s="214"/>
      <c r="AC42" s="214"/>
      <c r="AD42" s="214"/>
      <c r="AE42" s="214"/>
      <c r="AF42" s="214"/>
    </row>
    <row r="43" spans="2:32" ht="13.5">
      <c r="B43" s="99" t="s">
        <v>94</v>
      </c>
      <c r="C43" s="174">
        <v>37450.67207651065</v>
      </c>
      <c r="D43" s="175"/>
      <c r="E43" s="176"/>
      <c r="F43" s="181">
        <v>37450.67207651065</v>
      </c>
      <c r="I43" s="99" t="s">
        <v>94</v>
      </c>
      <c r="J43" s="174">
        <v>38343.39142322636</v>
      </c>
      <c r="K43" s="175"/>
      <c r="L43" s="176"/>
      <c r="M43" s="181">
        <v>38343.39142322636</v>
      </c>
      <c r="T43" s="54" t="s">
        <v>100</v>
      </c>
      <c r="U43" s="1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2:32" ht="13.5">
      <c r="B44" s="99" t="s">
        <v>95</v>
      </c>
      <c r="C44" s="174">
        <v>40587.45715997603</v>
      </c>
      <c r="D44" s="175"/>
      <c r="E44" s="176"/>
      <c r="F44" s="181">
        <v>40587.45715997603</v>
      </c>
      <c r="I44" s="99" t="s">
        <v>95</v>
      </c>
      <c r="J44" s="174">
        <v>35818.90331000119</v>
      </c>
      <c r="K44" s="175"/>
      <c r="L44" s="176"/>
      <c r="M44" s="181">
        <v>35818.90331000119</v>
      </c>
      <c r="T44" s="54" t="s">
        <v>101</v>
      </c>
      <c r="U44" s="113"/>
      <c r="V44" s="214"/>
      <c r="W44" s="214"/>
      <c r="X44" s="214"/>
      <c r="Y44" s="214"/>
      <c r="Z44" s="216"/>
      <c r="AA44" s="214"/>
      <c r="AB44" s="214"/>
      <c r="AC44" s="214"/>
      <c r="AD44" s="214"/>
      <c r="AE44" s="214"/>
      <c r="AF44" s="214"/>
    </row>
    <row r="45" spans="2:32" ht="13.5">
      <c r="B45" s="99" t="s">
        <v>96</v>
      </c>
      <c r="C45" s="174">
        <v>40651.71189959422</v>
      </c>
      <c r="D45" s="175"/>
      <c r="E45" s="176"/>
      <c r="F45" s="181">
        <v>40651.71189959422</v>
      </c>
      <c r="I45" s="99" t="s">
        <v>96</v>
      </c>
      <c r="J45" s="174">
        <v>37395.37947639084</v>
      </c>
      <c r="K45" s="175"/>
      <c r="L45" s="176"/>
      <c r="M45" s="181">
        <v>37395.37947639084</v>
      </c>
      <c r="T45" s="57"/>
      <c r="U45" s="1"/>
      <c r="V45" s="1"/>
      <c r="W45" s="1"/>
      <c r="X45" s="1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38133.191095197326</v>
      </c>
      <c r="D46" s="175"/>
      <c r="E46" s="176"/>
      <c r="F46" s="181">
        <v>38133.191095197326</v>
      </c>
      <c r="I46" s="99" t="s">
        <v>97</v>
      </c>
      <c r="J46" s="174">
        <v>35095.54196126652</v>
      </c>
      <c r="K46" s="175"/>
      <c r="L46" s="176"/>
      <c r="M46" s="181">
        <v>35095.54196126652</v>
      </c>
      <c r="T46" s="6"/>
    </row>
    <row r="47" spans="2:32" ht="13.5">
      <c r="B47" s="99" t="s">
        <v>98</v>
      </c>
      <c r="C47" s="174">
        <v>34326.70139634801</v>
      </c>
      <c r="D47" s="175"/>
      <c r="E47" s="176"/>
      <c r="F47" s="181">
        <v>34326.70139634801</v>
      </c>
      <c r="I47" s="99" t="s">
        <v>98</v>
      </c>
      <c r="J47" s="174">
        <v>32931.643996819505</v>
      </c>
      <c r="K47" s="175"/>
      <c r="L47" s="176"/>
      <c r="M47" s="181">
        <v>32931.643996819505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34539.732476635516</v>
      </c>
      <c r="D48" s="205"/>
      <c r="E48" s="206"/>
      <c r="F48" s="207">
        <v>34539.732476635516</v>
      </c>
      <c r="I48" s="288" t="s">
        <v>99</v>
      </c>
      <c r="J48" s="204">
        <v>30135.539740296805</v>
      </c>
      <c r="K48" s="205"/>
      <c r="L48" s="206"/>
      <c r="M48" s="207">
        <v>30135.539740296805</v>
      </c>
      <c r="T48" s="98" t="s">
        <v>28</v>
      </c>
      <c r="U48" s="113">
        <f>F41</f>
        <v>41147.30595278133</v>
      </c>
      <c r="V48" s="113">
        <f>M41</f>
        <v>37333.68798894925</v>
      </c>
      <c r="W48" s="113">
        <f>F56</f>
        <v>37086.131932492826</v>
      </c>
      <c r="X48" s="113">
        <f>M56</f>
        <v>38535.97063743794</v>
      </c>
      <c r="Y48" s="113">
        <f>F71</f>
        <v>0</v>
      </c>
      <c r="Z48" s="113">
        <f>M71</f>
        <v>0</v>
      </c>
      <c r="AA48" s="113">
        <f>F86</f>
        <v>0</v>
      </c>
      <c r="AB48" s="113">
        <f>M86</f>
        <v>0</v>
      </c>
      <c r="AC48" s="113">
        <f>F101</f>
        <v>0</v>
      </c>
      <c r="AD48" s="113">
        <f>M101</f>
        <v>0</v>
      </c>
      <c r="AE48" s="113">
        <f>F116</f>
        <v>0</v>
      </c>
      <c r="AF48" s="113">
        <f>M116</f>
        <v>0</v>
      </c>
    </row>
    <row r="49" spans="2:32" ht="13.5">
      <c r="B49" s="289" t="s">
        <v>100</v>
      </c>
      <c r="C49" s="208">
        <v>15495.844394868935</v>
      </c>
      <c r="D49" s="209"/>
      <c r="E49" s="210"/>
      <c r="F49" s="211">
        <v>15495.844394868935</v>
      </c>
      <c r="I49" s="289" t="s">
        <v>100</v>
      </c>
      <c r="J49" s="208">
        <v>18110.796208530806</v>
      </c>
      <c r="K49" s="209"/>
      <c r="L49" s="210"/>
      <c r="M49" s="211">
        <v>18110.796208530806</v>
      </c>
      <c r="T49" s="99" t="s">
        <v>93</v>
      </c>
      <c r="U49" s="113">
        <f aca="true" t="shared" si="24" ref="U49:U57">F42</f>
        <v>36615.70722635494</v>
      </c>
      <c r="V49" s="113">
        <f aca="true" t="shared" si="25" ref="V49:V57">M42</f>
        <v>34440.4152950718</v>
      </c>
      <c r="W49" s="113">
        <f aca="true" t="shared" si="26" ref="W49:W57">F57</f>
        <v>33712.52341545085</v>
      </c>
      <c r="X49" s="113">
        <f aca="true" t="shared" si="27" ref="X49:X57">M57</f>
        <v>36158.8088426528</v>
      </c>
      <c r="Y49" s="113">
        <f aca="true" t="shared" si="28" ref="Y49:Y57">F72</f>
        <v>0</v>
      </c>
      <c r="Z49" s="113">
        <f aca="true" t="shared" si="29" ref="Z49:Z57">M72</f>
        <v>0</v>
      </c>
      <c r="AA49" s="113">
        <f aca="true" t="shared" si="30" ref="AA49:AA57">F87</f>
        <v>0</v>
      </c>
      <c r="AB49" s="113">
        <f aca="true" t="shared" si="31" ref="AB49:AB57">M87</f>
        <v>0</v>
      </c>
      <c r="AC49" s="113">
        <f aca="true" t="shared" si="32" ref="AC49:AC57">F102</f>
        <v>0</v>
      </c>
      <c r="AD49" s="113">
        <f aca="true" t="shared" si="33" ref="AD49:AD57">M102</f>
        <v>0</v>
      </c>
      <c r="AE49" s="113">
        <f aca="true" t="shared" si="34" ref="AE49:AE57">F117</f>
        <v>0</v>
      </c>
      <c r="AF49" s="113">
        <f aca="true" t="shared" si="35" ref="AF49:AF57">M117</f>
        <v>0</v>
      </c>
    </row>
    <row r="50" spans="2:32" ht="13.5">
      <c r="B50" s="54" t="s">
        <v>101</v>
      </c>
      <c r="C50" s="190">
        <v>38535.23754083548</v>
      </c>
      <c r="D50" s="191"/>
      <c r="E50" s="192"/>
      <c r="F50" s="195">
        <v>38535.33028329146</v>
      </c>
      <c r="I50" s="54" t="s">
        <v>101</v>
      </c>
      <c r="J50" s="190">
        <v>35426.42817214951</v>
      </c>
      <c r="K50" s="191"/>
      <c r="L50" s="192"/>
      <c r="M50" s="195">
        <v>35426.36300560462</v>
      </c>
      <c r="T50" s="99" t="s">
        <v>94</v>
      </c>
      <c r="U50" s="113">
        <f t="shared" si="24"/>
        <v>37450.67207651065</v>
      </c>
      <c r="V50" s="113">
        <f t="shared" si="25"/>
        <v>38343.39142322636</v>
      </c>
      <c r="W50" s="113">
        <f t="shared" si="26"/>
        <v>34233.74176222964</v>
      </c>
      <c r="X50" s="113">
        <f t="shared" si="27"/>
        <v>37066.251172332944</v>
      </c>
      <c r="Y50" s="113">
        <f t="shared" si="28"/>
        <v>0</v>
      </c>
      <c r="Z50" s="113">
        <f t="shared" si="29"/>
        <v>0</v>
      </c>
      <c r="AA50" s="113">
        <f t="shared" si="30"/>
        <v>0</v>
      </c>
      <c r="AB50" s="113">
        <f t="shared" si="31"/>
        <v>0</v>
      </c>
      <c r="AC50" s="113">
        <f t="shared" si="32"/>
        <v>0</v>
      </c>
      <c r="AD50" s="113">
        <f t="shared" si="33"/>
        <v>0</v>
      </c>
      <c r="AE50" s="113">
        <f t="shared" si="34"/>
        <v>0</v>
      </c>
      <c r="AF50" s="113">
        <f t="shared" si="35"/>
        <v>0</v>
      </c>
    </row>
    <row r="51" spans="20:32" ht="13.5">
      <c r="T51" s="99" t="s">
        <v>95</v>
      </c>
      <c r="U51" s="113">
        <f t="shared" si="24"/>
        <v>40587.45715997603</v>
      </c>
      <c r="V51" s="113">
        <f t="shared" si="25"/>
        <v>35818.90331000119</v>
      </c>
      <c r="W51" s="113">
        <f t="shared" si="26"/>
        <v>35550.71634586735</v>
      </c>
      <c r="X51" s="113">
        <f t="shared" si="27"/>
        <v>37909.57578293091</v>
      </c>
      <c r="Y51" s="113">
        <f t="shared" si="28"/>
        <v>0</v>
      </c>
      <c r="Z51" s="113">
        <f t="shared" si="29"/>
        <v>0</v>
      </c>
      <c r="AA51" s="113">
        <f t="shared" si="30"/>
        <v>0</v>
      </c>
      <c r="AB51" s="113">
        <f t="shared" si="31"/>
        <v>0</v>
      </c>
      <c r="AC51" s="113">
        <f t="shared" si="32"/>
        <v>0</v>
      </c>
      <c r="AD51" s="113">
        <f t="shared" si="33"/>
        <v>0</v>
      </c>
      <c r="AE51" s="113">
        <f t="shared" si="34"/>
        <v>0</v>
      </c>
      <c r="AF51" s="113">
        <f t="shared" si="35"/>
        <v>0</v>
      </c>
    </row>
    <row r="52" spans="20:32" ht="13.5">
      <c r="T52" s="99" t="s">
        <v>96</v>
      </c>
      <c r="U52" s="113">
        <f t="shared" si="24"/>
        <v>40651.71189959422</v>
      </c>
      <c r="V52" s="113">
        <f t="shared" si="25"/>
        <v>37395.37947639084</v>
      </c>
      <c r="W52" s="113">
        <f t="shared" si="26"/>
        <v>36539.49352788892</v>
      </c>
      <c r="X52" s="113">
        <f t="shared" si="27"/>
        <v>38113.887746885805</v>
      </c>
      <c r="Y52" s="113">
        <f t="shared" si="28"/>
        <v>0</v>
      </c>
      <c r="Z52" s="113">
        <f t="shared" si="29"/>
        <v>0</v>
      </c>
      <c r="AA52" s="113">
        <f t="shared" si="30"/>
        <v>0</v>
      </c>
      <c r="AB52" s="113">
        <f t="shared" si="31"/>
        <v>0</v>
      </c>
      <c r="AC52" s="113">
        <f t="shared" si="32"/>
        <v>0</v>
      </c>
      <c r="AD52" s="113">
        <f t="shared" si="33"/>
        <v>0</v>
      </c>
      <c r="AE52" s="113">
        <f t="shared" si="34"/>
        <v>0</v>
      </c>
      <c r="AF52" s="113">
        <f t="shared" si="35"/>
        <v>0</v>
      </c>
    </row>
    <row r="53" spans="2:32" ht="13.5">
      <c r="B53" s="3" t="str">
        <f>'審査確定状況'!K6</f>
        <v>令和４年５月</v>
      </c>
      <c r="I53" s="3" t="str">
        <f>'審査確定状況'!N6</f>
        <v>令和４年６月</v>
      </c>
      <c r="T53" s="99" t="s">
        <v>97</v>
      </c>
      <c r="U53" s="113">
        <f t="shared" si="24"/>
        <v>38133.191095197326</v>
      </c>
      <c r="V53" s="113">
        <f t="shared" si="25"/>
        <v>35095.54196126652</v>
      </c>
      <c r="W53" s="113">
        <f t="shared" si="26"/>
        <v>33839.89373286481</v>
      </c>
      <c r="X53" s="113">
        <f t="shared" si="27"/>
        <v>36815.07912608173</v>
      </c>
      <c r="Y53" s="113">
        <f t="shared" si="28"/>
        <v>0</v>
      </c>
      <c r="Z53" s="113">
        <f t="shared" si="29"/>
        <v>0</v>
      </c>
      <c r="AA53" s="113">
        <f t="shared" si="30"/>
        <v>0</v>
      </c>
      <c r="AB53" s="113">
        <f t="shared" si="31"/>
        <v>0</v>
      </c>
      <c r="AC53" s="113">
        <f t="shared" si="32"/>
        <v>0</v>
      </c>
      <c r="AD53" s="113">
        <f t="shared" si="33"/>
        <v>0</v>
      </c>
      <c r="AE53" s="113">
        <f t="shared" si="34"/>
        <v>0</v>
      </c>
      <c r="AF53" s="113">
        <f t="shared" si="35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24"/>
        <v>34326.70139634801</v>
      </c>
      <c r="V54" s="113">
        <f t="shared" si="25"/>
        <v>32931.643996819505</v>
      </c>
      <c r="W54" s="113">
        <f t="shared" si="26"/>
        <v>32352.00537863457</v>
      </c>
      <c r="X54" s="113">
        <f t="shared" si="27"/>
        <v>33740.745455517535</v>
      </c>
      <c r="Y54" s="113">
        <f t="shared" si="28"/>
        <v>0</v>
      </c>
      <c r="Z54" s="113">
        <f t="shared" si="29"/>
        <v>0</v>
      </c>
      <c r="AA54" s="113">
        <f t="shared" si="30"/>
        <v>0</v>
      </c>
      <c r="AB54" s="113">
        <f t="shared" si="31"/>
        <v>0</v>
      </c>
      <c r="AC54" s="113">
        <f t="shared" si="32"/>
        <v>0</v>
      </c>
      <c r="AD54" s="113">
        <f t="shared" si="33"/>
        <v>0</v>
      </c>
      <c r="AE54" s="113">
        <f t="shared" si="34"/>
        <v>0</v>
      </c>
      <c r="AF54" s="113">
        <f t="shared" si="35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24"/>
        <v>34539.732476635516</v>
      </c>
      <c r="V55" s="113">
        <f t="shared" si="25"/>
        <v>30135.539740296805</v>
      </c>
      <c r="W55" s="113">
        <f t="shared" si="26"/>
        <v>31776.989113978805</v>
      </c>
      <c r="X55" s="113">
        <f t="shared" si="27"/>
        <v>32766.054722041023</v>
      </c>
      <c r="Y55" s="113">
        <f t="shared" si="28"/>
        <v>0</v>
      </c>
      <c r="Z55" s="113">
        <f t="shared" si="29"/>
        <v>0</v>
      </c>
      <c r="AA55" s="113">
        <f t="shared" si="30"/>
        <v>0</v>
      </c>
      <c r="AB55" s="113">
        <f t="shared" si="31"/>
        <v>0</v>
      </c>
      <c r="AC55" s="113">
        <f t="shared" si="32"/>
        <v>0</v>
      </c>
      <c r="AD55" s="113">
        <f t="shared" si="33"/>
        <v>0</v>
      </c>
      <c r="AE55" s="113">
        <f t="shared" si="34"/>
        <v>0</v>
      </c>
      <c r="AF55" s="113">
        <f t="shared" si="35"/>
        <v>0</v>
      </c>
    </row>
    <row r="56" spans="2:32" ht="13.5">
      <c r="B56" s="98" t="s">
        <v>28</v>
      </c>
      <c r="C56" s="166">
        <v>37086.28802614902</v>
      </c>
      <c r="D56" s="167"/>
      <c r="E56" s="168"/>
      <c r="F56" s="173">
        <v>37086.131932492826</v>
      </c>
      <c r="I56" s="98" t="s">
        <v>28</v>
      </c>
      <c r="J56" s="166">
        <v>38535.97063743794</v>
      </c>
      <c r="K56" s="167"/>
      <c r="L56" s="168"/>
      <c r="M56" s="173">
        <v>38535.97063743794</v>
      </c>
      <c r="T56" s="54" t="s">
        <v>100</v>
      </c>
      <c r="U56" s="113">
        <f t="shared" si="24"/>
        <v>15495.844394868935</v>
      </c>
      <c r="V56" s="113">
        <f t="shared" si="25"/>
        <v>18110.796208530806</v>
      </c>
      <c r="W56" s="113">
        <f t="shared" si="26"/>
        <v>17694.505343082114</v>
      </c>
      <c r="X56" s="113">
        <f t="shared" si="27"/>
        <v>20465.86475758435</v>
      </c>
      <c r="Y56" s="113">
        <f t="shared" si="28"/>
        <v>0</v>
      </c>
      <c r="Z56" s="113">
        <f t="shared" si="29"/>
        <v>0</v>
      </c>
      <c r="AA56" s="113">
        <f t="shared" si="30"/>
        <v>0</v>
      </c>
      <c r="AB56" s="113">
        <f t="shared" si="31"/>
        <v>0</v>
      </c>
      <c r="AC56" s="113">
        <f t="shared" si="32"/>
        <v>0</v>
      </c>
      <c r="AD56" s="113">
        <f t="shared" si="33"/>
        <v>0</v>
      </c>
      <c r="AE56" s="113">
        <f t="shared" si="34"/>
        <v>0</v>
      </c>
      <c r="AF56" s="113">
        <f t="shared" si="35"/>
        <v>0</v>
      </c>
    </row>
    <row r="57" spans="2:32" ht="13.5">
      <c r="B57" s="99" t="s">
        <v>93</v>
      </c>
      <c r="C57" s="174">
        <v>33712.52341545085</v>
      </c>
      <c r="D57" s="175"/>
      <c r="E57" s="176"/>
      <c r="F57" s="181">
        <v>33712.52341545085</v>
      </c>
      <c r="I57" s="99" t="s">
        <v>93</v>
      </c>
      <c r="J57" s="174">
        <v>36158.8088426528</v>
      </c>
      <c r="K57" s="175"/>
      <c r="L57" s="176"/>
      <c r="M57" s="181">
        <v>36158.8088426528</v>
      </c>
      <c r="T57" s="54" t="s">
        <v>101</v>
      </c>
      <c r="U57" s="113">
        <f t="shared" si="24"/>
        <v>38535.33028329146</v>
      </c>
      <c r="V57" s="113">
        <f t="shared" si="25"/>
        <v>35426.36300560462</v>
      </c>
      <c r="W57" s="113">
        <f t="shared" si="26"/>
        <v>34901.95360242906</v>
      </c>
      <c r="X57" s="113">
        <f t="shared" si="27"/>
        <v>36772.390596682344</v>
      </c>
      <c r="Y57" s="113">
        <f t="shared" si="28"/>
        <v>0</v>
      </c>
      <c r="Z57" s="113">
        <f t="shared" si="29"/>
        <v>0</v>
      </c>
      <c r="AA57" s="113">
        <f t="shared" si="30"/>
        <v>0</v>
      </c>
      <c r="AB57" s="113">
        <f t="shared" si="31"/>
        <v>0</v>
      </c>
      <c r="AC57" s="113">
        <f t="shared" si="32"/>
        <v>0</v>
      </c>
      <c r="AD57" s="113">
        <f t="shared" si="33"/>
        <v>0</v>
      </c>
      <c r="AE57" s="113">
        <f t="shared" si="34"/>
        <v>0</v>
      </c>
      <c r="AF57" s="113">
        <f t="shared" si="35"/>
        <v>0</v>
      </c>
    </row>
    <row r="58" spans="2:13" ht="13.5">
      <c r="B58" s="99" t="s">
        <v>94</v>
      </c>
      <c r="C58" s="174">
        <v>34230.33488169545</v>
      </c>
      <c r="D58" s="175"/>
      <c r="E58" s="176"/>
      <c r="F58" s="181">
        <v>34233.74176222964</v>
      </c>
      <c r="I58" s="99" t="s">
        <v>94</v>
      </c>
      <c r="J58" s="174">
        <v>37069.690504103164</v>
      </c>
      <c r="K58" s="175"/>
      <c r="L58" s="176"/>
      <c r="M58" s="181">
        <v>37066.251172332944</v>
      </c>
    </row>
    <row r="59" spans="2:13" ht="13.5">
      <c r="B59" s="99" t="s">
        <v>95</v>
      </c>
      <c r="C59" s="174">
        <v>35550.71634586735</v>
      </c>
      <c r="D59" s="175"/>
      <c r="E59" s="176"/>
      <c r="F59" s="181">
        <v>35550.71634586735</v>
      </c>
      <c r="I59" s="99" t="s">
        <v>95</v>
      </c>
      <c r="J59" s="174">
        <v>37909.57578293091</v>
      </c>
      <c r="K59" s="175"/>
      <c r="L59" s="176"/>
      <c r="M59" s="181">
        <v>37909.57578293091</v>
      </c>
    </row>
    <row r="60" spans="2:27" ht="13.5">
      <c r="B60" s="99" t="s">
        <v>96</v>
      </c>
      <c r="C60" s="174">
        <v>36539.49352788892</v>
      </c>
      <c r="D60" s="175"/>
      <c r="E60" s="176"/>
      <c r="F60" s="181">
        <v>36539.49352788892</v>
      </c>
      <c r="I60" s="99" t="s">
        <v>96</v>
      </c>
      <c r="J60" s="174">
        <v>38113.887746885805</v>
      </c>
      <c r="K60" s="175"/>
      <c r="L60" s="176"/>
      <c r="M60" s="181">
        <v>38113.887746885805</v>
      </c>
      <c r="X60" s="220"/>
      <c r="Y60" s="220"/>
      <c r="Z60" s="220"/>
      <c r="AA60" s="220"/>
    </row>
    <row r="61" spans="2:29" ht="13.5">
      <c r="B61" s="99" t="s">
        <v>97</v>
      </c>
      <c r="C61" s="174">
        <v>33839.89373286481</v>
      </c>
      <c r="D61" s="175"/>
      <c r="E61" s="176"/>
      <c r="F61" s="181">
        <v>33839.89373286481</v>
      </c>
      <c r="I61" s="99" t="s">
        <v>97</v>
      </c>
      <c r="J61" s="174">
        <v>36815.07912608173</v>
      </c>
      <c r="K61" s="175"/>
      <c r="L61" s="176"/>
      <c r="M61" s="181">
        <v>36815.07912608173</v>
      </c>
      <c r="X61" s="220"/>
      <c r="Y61" s="220"/>
      <c r="Z61" s="218"/>
      <c r="AA61" s="218"/>
      <c r="AB61" s="218"/>
      <c r="AC61" s="218"/>
    </row>
    <row r="62" spans="2:29" ht="13.5">
      <c r="B62" s="99" t="s">
        <v>98</v>
      </c>
      <c r="C62" s="174">
        <v>32352.00537863457</v>
      </c>
      <c r="D62" s="175"/>
      <c r="E62" s="176"/>
      <c r="F62" s="181">
        <v>32352.00537863457</v>
      </c>
      <c r="I62" s="99" t="s">
        <v>98</v>
      </c>
      <c r="J62" s="174">
        <v>33740.745455517535</v>
      </c>
      <c r="K62" s="175"/>
      <c r="L62" s="176"/>
      <c r="M62" s="181">
        <v>33740.745455517535</v>
      </c>
      <c r="X62" s="220"/>
      <c r="Y62" s="220"/>
      <c r="Z62" s="218"/>
      <c r="AA62" s="218"/>
      <c r="AB62" s="218"/>
      <c r="AC62" s="218"/>
    </row>
    <row r="63" spans="2:29" ht="13.5">
      <c r="B63" s="288" t="s">
        <v>99</v>
      </c>
      <c r="C63" s="204">
        <v>31776.989113978805</v>
      </c>
      <c r="D63" s="205"/>
      <c r="E63" s="206"/>
      <c r="F63" s="207">
        <v>31776.989113978805</v>
      </c>
      <c r="I63" s="288" t="s">
        <v>99</v>
      </c>
      <c r="J63" s="204">
        <v>32766.054722041023</v>
      </c>
      <c r="K63" s="205"/>
      <c r="L63" s="206"/>
      <c r="M63" s="207">
        <v>32766.054722041023</v>
      </c>
      <c r="X63" s="220"/>
      <c r="Y63" s="220"/>
      <c r="Z63" s="218"/>
      <c r="AA63" s="218"/>
      <c r="AB63" s="218"/>
      <c r="AC63" s="218"/>
    </row>
    <row r="64" spans="2:29" ht="13.5">
      <c r="B64" s="289" t="s">
        <v>100</v>
      </c>
      <c r="C64" s="208">
        <v>17694.505343082114</v>
      </c>
      <c r="D64" s="209"/>
      <c r="E64" s="210"/>
      <c r="F64" s="211">
        <v>17694.505343082114</v>
      </c>
      <c r="I64" s="289" t="s">
        <v>100</v>
      </c>
      <c r="J64" s="208">
        <v>20465.86475758435</v>
      </c>
      <c r="K64" s="209"/>
      <c r="L64" s="210"/>
      <c r="M64" s="211">
        <v>20465.86475758435</v>
      </c>
      <c r="X64" s="220"/>
      <c r="Y64" s="220"/>
      <c r="Z64" s="218"/>
      <c r="AA64" s="218"/>
      <c r="AB64" s="218"/>
      <c r="AC64" s="218"/>
    </row>
    <row r="65" spans="2:29" ht="13.5">
      <c r="B65" s="54" t="s">
        <v>101</v>
      </c>
      <c r="C65" s="190">
        <v>34901.89558698127</v>
      </c>
      <c r="D65" s="191"/>
      <c r="E65" s="192"/>
      <c r="F65" s="195">
        <v>34901.95360242906</v>
      </c>
      <c r="I65" s="54" t="s">
        <v>101</v>
      </c>
      <c r="J65" s="190">
        <v>36772.506813567714</v>
      </c>
      <c r="K65" s="191"/>
      <c r="L65" s="192"/>
      <c r="M65" s="195">
        <v>36772.390596682344</v>
      </c>
      <c r="X65" s="220"/>
      <c r="Y65" s="220"/>
      <c r="Z65" s="218"/>
      <c r="AA65" s="218"/>
      <c r="AB65" s="218"/>
      <c r="AC65" s="218"/>
    </row>
    <row r="66" spans="24:29" ht="13.5">
      <c r="X66" s="220"/>
      <c r="Y66" s="220"/>
      <c r="Z66" s="218"/>
      <c r="AA66" s="218"/>
      <c r="AB66" s="218"/>
      <c r="AC66" s="218"/>
    </row>
    <row r="67" spans="2:29" ht="13.5">
      <c r="B67" s="3"/>
      <c r="X67" s="220"/>
      <c r="Y67" s="220"/>
      <c r="Z67" s="218"/>
      <c r="AA67" s="218"/>
      <c r="AB67" s="218"/>
      <c r="AC67" s="218"/>
    </row>
    <row r="68" spans="2:29" ht="13.5">
      <c r="B68" s="3" t="str">
        <f>'審査確定状況'!Q6</f>
        <v>令和４年７月</v>
      </c>
      <c r="I68" s="3" t="str">
        <f>'審査確定状況'!T6</f>
        <v>令和４年８月</v>
      </c>
      <c r="X68" s="220"/>
      <c r="Y68" s="220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20"/>
      <c r="Y69" s="220"/>
      <c r="Z69" s="218"/>
      <c r="AA69" s="218"/>
      <c r="AB69" s="218"/>
      <c r="AC69" s="218"/>
    </row>
    <row r="70" spans="2:29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  <c r="Z70" s="218"/>
      <c r="AA70" s="218"/>
      <c r="AB70" s="218"/>
      <c r="AC70" s="218"/>
    </row>
    <row r="71" spans="2:29" ht="13.5">
      <c r="B71" s="98" t="s">
        <v>28</v>
      </c>
      <c r="C71" s="166"/>
      <c r="D71" s="167"/>
      <c r="E71" s="168"/>
      <c r="F71" s="173"/>
      <c r="I71" s="98" t="s">
        <v>28</v>
      </c>
      <c r="J71" s="166"/>
      <c r="K71" s="167"/>
      <c r="L71" s="168"/>
      <c r="M71" s="173"/>
      <c r="Z71" s="7"/>
      <c r="AA71" s="7"/>
      <c r="AB71" s="7"/>
      <c r="AC71" s="7"/>
    </row>
    <row r="72" spans="2:13" ht="13.5">
      <c r="B72" s="99" t="s">
        <v>93</v>
      </c>
      <c r="C72" s="174"/>
      <c r="D72" s="175"/>
      <c r="E72" s="176"/>
      <c r="F72" s="181"/>
      <c r="I72" s="99" t="s">
        <v>93</v>
      </c>
      <c r="J72" s="174"/>
      <c r="K72" s="175"/>
      <c r="L72" s="176"/>
      <c r="M72" s="181"/>
    </row>
    <row r="73" spans="2:13" ht="13.5">
      <c r="B73" s="99" t="s">
        <v>94</v>
      </c>
      <c r="C73" s="174"/>
      <c r="D73" s="175"/>
      <c r="E73" s="176"/>
      <c r="F73" s="181"/>
      <c r="I73" s="99" t="s">
        <v>94</v>
      </c>
      <c r="J73" s="174"/>
      <c r="K73" s="175"/>
      <c r="L73" s="176"/>
      <c r="M73" s="181"/>
    </row>
    <row r="74" spans="2:13" ht="13.5">
      <c r="B74" s="99" t="s">
        <v>95</v>
      </c>
      <c r="C74" s="174"/>
      <c r="D74" s="175"/>
      <c r="E74" s="176"/>
      <c r="F74" s="181"/>
      <c r="I74" s="99" t="s">
        <v>95</v>
      </c>
      <c r="J74" s="174"/>
      <c r="K74" s="175"/>
      <c r="L74" s="176"/>
      <c r="M74" s="181"/>
    </row>
    <row r="75" spans="2:37" ht="13.5">
      <c r="B75" s="99" t="s">
        <v>96</v>
      </c>
      <c r="C75" s="174"/>
      <c r="D75" s="175"/>
      <c r="E75" s="176"/>
      <c r="F75" s="181"/>
      <c r="I75" s="99" t="s">
        <v>96</v>
      </c>
      <c r="J75" s="174"/>
      <c r="K75" s="175"/>
      <c r="L75" s="176"/>
      <c r="M75" s="181"/>
      <c r="AH75" s="384" t="s">
        <v>58</v>
      </c>
      <c r="AI75" s="385"/>
      <c r="AJ75" s="385"/>
      <c r="AK75" s="386"/>
    </row>
    <row r="76" spans="2:37" ht="13.5">
      <c r="B76" s="99" t="s">
        <v>97</v>
      </c>
      <c r="C76" s="174"/>
      <c r="D76" s="175"/>
      <c r="E76" s="176"/>
      <c r="F76" s="181"/>
      <c r="I76" s="99" t="s">
        <v>97</v>
      </c>
      <c r="J76" s="174"/>
      <c r="K76" s="175"/>
      <c r="L76" s="176"/>
      <c r="M76" s="181"/>
      <c r="AH76" s="384"/>
      <c r="AI76" s="385"/>
      <c r="AJ76" s="385"/>
      <c r="AK76" s="386"/>
    </row>
    <row r="77" spans="2:13" ht="13.5">
      <c r="B77" s="99" t="s">
        <v>98</v>
      </c>
      <c r="C77" s="174"/>
      <c r="D77" s="175"/>
      <c r="E77" s="176"/>
      <c r="F77" s="181"/>
      <c r="I77" s="99" t="s">
        <v>98</v>
      </c>
      <c r="J77" s="174"/>
      <c r="K77" s="175"/>
      <c r="L77" s="176"/>
      <c r="M77" s="181"/>
    </row>
    <row r="78" spans="2:13" ht="13.5">
      <c r="B78" s="288" t="s">
        <v>99</v>
      </c>
      <c r="C78" s="204"/>
      <c r="D78" s="205"/>
      <c r="E78" s="206"/>
      <c r="F78" s="207"/>
      <c r="I78" s="288" t="s">
        <v>99</v>
      </c>
      <c r="J78" s="204"/>
      <c r="K78" s="205"/>
      <c r="L78" s="206"/>
      <c r="M78" s="207"/>
    </row>
    <row r="79" spans="2:13" ht="13.5">
      <c r="B79" s="289" t="s">
        <v>100</v>
      </c>
      <c r="C79" s="208"/>
      <c r="D79" s="209"/>
      <c r="E79" s="210"/>
      <c r="F79" s="211"/>
      <c r="I79" s="289" t="s">
        <v>100</v>
      </c>
      <c r="J79" s="208"/>
      <c r="K79" s="209"/>
      <c r="L79" s="210"/>
      <c r="M79" s="211"/>
    </row>
    <row r="80" spans="2:13" ht="13.5">
      <c r="B80" s="54" t="s">
        <v>101</v>
      </c>
      <c r="C80" s="190"/>
      <c r="D80" s="191"/>
      <c r="E80" s="192"/>
      <c r="F80" s="195"/>
      <c r="I80" s="54" t="s">
        <v>101</v>
      </c>
      <c r="J80" s="190"/>
      <c r="K80" s="191"/>
      <c r="L80" s="192"/>
      <c r="M80" s="195"/>
    </row>
    <row r="82" ht="13.5">
      <c r="E82" s="3"/>
    </row>
    <row r="83" spans="2:9" ht="14.25">
      <c r="B83" s="3" t="str">
        <f>'審査確定状況'!W6</f>
        <v>令和４年９月</v>
      </c>
      <c r="I83" s="40" t="str">
        <f>'審査確定状況'!Z6</f>
        <v>令和４年１０月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/>
      <c r="D86" s="167"/>
      <c r="E86" s="168"/>
      <c r="F86" s="173"/>
      <c r="I86" s="98" t="s">
        <v>28</v>
      </c>
      <c r="J86" s="166"/>
      <c r="K86" s="167"/>
      <c r="L86" s="168"/>
      <c r="M86" s="173"/>
    </row>
    <row r="87" spans="2:13" ht="13.5">
      <c r="B87" s="99" t="s">
        <v>93</v>
      </c>
      <c r="C87" s="174"/>
      <c r="D87" s="175"/>
      <c r="E87" s="176"/>
      <c r="F87" s="181"/>
      <c r="I87" s="99" t="s">
        <v>93</v>
      </c>
      <c r="J87" s="174"/>
      <c r="K87" s="175"/>
      <c r="L87" s="176"/>
      <c r="M87" s="181"/>
    </row>
    <row r="88" spans="2:13" ht="13.5">
      <c r="B88" s="99" t="s">
        <v>94</v>
      </c>
      <c r="C88" s="174"/>
      <c r="D88" s="175"/>
      <c r="E88" s="176"/>
      <c r="F88" s="181"/>
      <c r="I88" s="99" t="s">
        <v>94</v>
      </c>
      <c r="J88" s="174"/>
      <c r="K88" s="175"/>
      <c r="L88" s="176"/>
      <c r="M88" s="181"/>
    </row>
    <row r="89" spans="2:13" ht="13.5">
      <c r="B89" s="99" t="s">
        <v>95</v>
      </c>
      <c r="C89" s="174"/>
      <c r="D89" s="175"/>
      <c r="E89" s="176"/>
      <c r="F89" s="181"/>
      <c r="I89" s="99" t="s">
        <v>95</v>
      </c>
      <c r="J89" s="174"/>
      <c r="K89" s="175"/>
      <c r="L89" s="176"/>
      <c r="M89" s="181"/>
    </row>
    <row r="90" spans="2:13" ht="13.5">
      <c r="B90" s="99" t="s">
        <v>96</v>
      </c>
      <c r="C90" s="174"/>
      <c r="D90" s="175"/>
      <c r="E90" s="176"/>
      <c r="F90" s="181"/>
      <c r="I90" s="99" t="s">
        <v>96</v>
      </c>
      <c r="J90" s="174"/>
      <c r="K90" s="175"/>
      <c r="L90" s="176"/>
      <c r="M90" s="181"/>
    </row>
    <row r="91" spans="2:13" ht="13.5">
      <c r="B91" s="99" t="s">
        <v>97</v>
      </c>
      <c r="C91" s="174"/>
      <c r="D91" s="175"/>
      <c r="E91" s="176"/>
      <c r="F91" s="181"/>
      <c r="I91" s="99" t="s">
        <v>97</v>
      </c>
      <c r="J91" s="174"/>
      <c r="K91" s="175"/>
      <c r="L91" s="176"/>
      <c r="M91" s="181"/>
    </row>
    <row r="92" spans="2:13" ht="13.5">
      <c r="B92" s="99" t="s">
        <v>98</v>
      </c>
      <c r="C92" s="174"/>
      <c r="D92" s="175"/>
      <c r="E92" s="176"/>
      <c r="F92" s="181"/>
      <c r="I92" s="99" t="s">
        <v>98</v>
      </c>
      <c r="J92" s="174"/>
      <c r="K92" s="175"/>
      <c r="L92" s="176"/>
      <c r="M92" s="181"/>
    </row>
    <row r="93" spans="2:13" ht="13.5">
      <c r="B93" s="288" t="s">
        <v>99</v>
      </c>
      <c r="C93" s="204"/>
      <c r="D93" s="205"/>
      <c r="E93" s="206"/>
      <c r="F93" s="207"/>
      <c r="I93" s="288" t="s">
        <v>99</v>
      </c>
      <c r="J93" s="204"/>
      <c r="K93" s="205"/>
      <c r="L93" s="206"/>
      <c r="M93" s="207"/>
    </row>
    <row r="94" spans="2:13" ht="13.5">
      <c r="B94" s="289" t="s">
        <v>100</v>
      </c>
      <c r="C94" s="208"/>
      <c r="D94" s="209"/>
      <c r="E94" s="210"/>
      <c r="F94" s="211"/>
      <c r="I94" s="289" t="s">
        <v>100</v>
      </c>
      <c r="J94" s="208"/>
      <c r="K94" s="209"/>
      <c r="L94" s="210"/>
      <c r="M94" s="211"/>
    </row>
    <row r="95" spans="2:13" ht="13.5">
      <c r="B95" s="54" t="s">
        <v>101</v>
      </c>
      <c r="C95" s="190"/>
      <c r="D95" s="191"/>
      <c r="E95" s="192"/>
      <c r="F95" s="195"/>
      <c r="I95" s="54" t="s">
        <v>101</v>
      </c>
      <c r="J95" s="190"/>
      <c r="K95" s="191"/>
      <c r="L95" s="192"/>
      <c r="M95" s="195"/>
    </row>
    <row r="97" ht="13.5">
      <c r="E97" s="3"/>
    </row>
    <row r="98" spans="2:9" ht="13.5">
      <c r="B98" s="3" t="str">
        <f>'審査確定状況'!AC6</f>
        <v>令和４年１１月</v>
      </c>
      <c r="I98" s="3" t="str">
        <f>'審査確定状況'!AF6</f>
        <v>令和４年１２月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/>
      <c r="D101" s="167"/>
      <c r="E101" s="168"/>
      <c r="F101" s="173"/>
      <c r="I101" s="98" t="s">
        <v>28</v>
      </c>
      <c r="J101" s="166"/>
      <c r="K101" s="167"/>
      <c r="L101" s="168"/>
      <c r="M101" s="173"/>
    </row>
    <row r="102" spans="2:13" ht="13.5">
      <c r="B102" s="99" t="s">
        <v>93</v>
      </c>
      <c r="C102" s="174"/>
      <c r="D102" s="175"/>
      <c r="E102" s="176"/>
      <c r="F102" s="181"/>
      <c r="I102" s="99" t="s">
        <v>93</v>
      </c>
      <c r="J102" s="174"/>
      <c r="K102" s="175"/>
      <c r="L102" s="176"/>
      <c r="M102" s="181"/>
    </row>
    <row r="103" spans="2:13" ht="13.5">
      <c r="B103" s="99" t="s">
        <v>94</v>
      </c>
      <c r="C103" s="174"/>
      <c r="D103" s="175"/>
      <c r="E103" s="176"/>
      <c r="F103" s="181"/>
      <c r="I103" s="99" t="s">
        <v>94</v>
      </c>
      <c r="J103" s="174"/>
      <c r="K103" s="175"/>
      <c r="L103" s="176"/>
      <c r="M103" s="181"/>
    </row>
    <row r="104" spans="2:13" ht="13.5">
      <c r="B104" s="99" t="s">
        <v>95</v>
      </c>
      <c r="C104" s="174"/>
      <c r="D104" s="175"/>
      <c r="E104" s="176"/>
      <c r="F104" s="181"/>
      <c r="I104" s="99" t="s">
        <v>95</v>
      </c>
      <c r="J104" s="174"/>
      <c r="K104" s="175"/>
      <c r="L104" s="176"/>
      <c r="M104" s="181"/>
    </row>
    <row r="105" spans="2:13" ht="13.5">
      <c r="B105" s="99" t="s">
        <v>96</v>
      </c>
      <c r="C105" s="174"/>
      <c r="D105" s="175"/>
      <c r="E105" s="176"/>
      <c r="F105" s="181"/>
      <c r="I105" s="99" t="s">
        <v>96</v>
      </c>
      <c r="J105" s="174"/>
      <c r="K105" s="175"/>
      <c r="L105" s="176"/>
      <c r="M105" s="181"/>
    </row>
    <row r="106" spans="2:13" ht="13.5">
      <c r="B106" s="99" t="s">
        <v>97</v>
      </c>
      <c r="C106" s="174"/>
      <c r="D106" s="175"/>
      <c r="E106" s="176"/>
      <c r="F106" s="181"/>
      <c r="I106" s="99" t="s">
        <v>97</v>
      </c>
      <c r="J106" s="174"/>
      <c r="K106" s="175"/>
      <c r="L106" s="176"/>
      <c r="M106" s="181"/>
    </row>
    <row r="107" spans="2:13" ht="13.5">
      <c r="B107" s="99" t="s">
        <v>98</v>
      </c>
      <c r="C107" s="174"/>
      <c r="D107" s="175"/>
      <c r="E107" s="176"/>
      <c r="F107" s="181"/>
      <c r="I107" s="99" t="s">
        <v>98</v>
      </c>
      <c r="J107" s="174"/>
      <c r="K107" s="175"/>
      <c r="L107" s="176"/>
      <c r="M107" s="181"/>
    </row>
    <row r="108" spans="2:13" ht="13.5">
      <c r="B108" s="288" t="s">
        <v>99</v>
      </c>
      <c r="C108" s="204"/>
      <c r="D108" s="205"/>
      <c r="E108" s="206"/>
      <c r="F108" s="207"/>
      <c r="I108" s="288" t="s">
        <v>99</v>
      </c>
      <c r="J108" s="204"/>
      <c r="K108" s="205"/>
      <c r="L108" s="206"/>
      <c r="M108" s="207"/>
    </row>
    <row r="109" spans="2:13" ht="13.5">
      <c r="B109" s="289" t="s">
        <v>100</v>
      </c>
      <c r="C109" s="208"/>
      <c r="D109" s="209"/>
      <c r="E109" s="210"/>
      <c r="F109" s="211"/>
      <c r="I109" s="289" t="s">
        <v>100</v>
      </c>
      <c r="J109" s="208"/>
      <c r="K109" s="209"/>
      <c r="L109" s="210"/>
      <c r="M109" s="211"/>
    </row>
    <row r="110" spans="2:13" ht="13.5">
      <c r="B110" s="54" t="s">
        <v>101</v>
      </c>
      <c r="C110" s="190"/>
      <c r="D110" s="191"/>
      <c r="E110" s="192"/>
      <c r="F110" s="195"/>
      <c r="I110" s="54" t="s">
        <v>101</v>
      </c>
      <c r="J110" s="190"/>
      <c r="K110" s="191"/>
      <c r="L110" s="192"/>
      <c r="M110" s="195"/>
    </row>
    <row r="112" ht="13.5">
      <c r="E112" s="3"/>
    </row>
    <row r="113" spans="2:9" ht="13.5">
      <c r="B113" s="3" t="str">
        <f>'審査確定状況'!AI6</f>
        <v>令和５年１月</v>
      </c>
      <c r="I113" s="3" t="str">
        <f>'審査確定状況'!AL6</f>
        <v>令和５年２月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/>
      <c r="D116" s="167"/>
      <c r="E116" s="168"/>
      <c r="F116" s="173"/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/>
      <c r="D117" s="175"/>
      <c r="E117" s="176"/>
      <c r="F117" s="181"/>
      <c r="I117" s="99" t="s">
        <v>93</v>
      </c>
      <c r="J117" s="174"/>
      <c r="K117" s="175"/>
      <c r="L117" s="176"/>
      <c r="M117" s="181"/>
    </row>
    <row r="118" spans="2:13" ht="13.5">
      <c r="B118" s="99" t="s">
        <v>94</v>
      </c>
      <c r="C118" s="174"/>
      <c r="D118" s="175"/>
      <c r="E118" s="176"/>
      <c r="F118" s="181"/>
      <c r="I118" s="99" t="s">
        <v>94</v>
      </c>
      <c r="J118" s="174"/>
      <c r="K118" s="175"/>
      <c r="L118" s="176"/>
      <c r="M118" s="181"/>
    </row>
    <row r="119" spans="2:13" ht="13.5">
      <c r="B119" s="99" t="s">
        <v>95</v>
      </c>
      <c r="C119" s="174"/>
      <c r="D119" s="175"/>
      <c r="E119" s="176"/>
      <c r="F119" s="181"/>
      <c r="I119" s="99" t="s">
        <v>95</v>
      </c>
      <c r="J119" s="174"/>
      <c r="K119" s="175"/>
      <c r="L119" s="176"/>
      <c r="M119" s="181"/>
    </row>
    <row r="120" spans="2:13" ht="13.5">
      <c r="B120" s="99" t="s">
        <v>96</v>
      </c>
      <c r="C120" s="174"/>
      <c r="D120" s="175"/>
      <c r="E120" s="176"/>
      <c r="F120" s="181"/>
      <c r="I120" s="99" t="s">
        <v>96</v>
      </c>
      <c r="J120" s="174"/>
      <c r="K120" s="175"/>
      <c r="L120" s="176"/>
      <c r="M120" s="181"/>
    </row>
    <row r="121" spans="2:13" ht="13.5">
      <c r="B121" s="99" t="s">
        <v>97</v>
      </c>
      <c r="C121" s="174"/>
      <c r="D121" s="175"/>
      <c r="E121" s="176"/>
      <c r="F121" s="181"/>
      <c r="I121" s="99" t="s">
        <v>97</v>
      </c>
      <c r="J121" s="174"/>
      <c r="K121" s="175"/>
      <c r="L121" s="176"/>
      <c r="M121" s="181"/>
    </row>
    <row r="122" spans="2:13" ht="13.5">
      <c r="B122" s="99" t="s">
        <v>98</v>
      </c>
      <c r="C122" s="174"/>
      <c r="D122" s="175"/>
      <c r="E122" s="176"/>
      <c r="F122" s="181"/>
      <c r="I122" s="99" t="s">
        <v>98</v>
      </c>
      <c r="J122" s="174"/>
      <c r="K122" s="175"/>
      <c r="L122" s="176"/>
      <c r="M122" s="181"/>
    </row>
    <row r="123" spans="2:13" ht="13.5">
      <c r="B123" s="288" t="s">
        <v>99</v>
      </c>
      <c r="C123" s="204"/>
      <c r="D123" s="205"/>
      <c r="E123" s="206"/>
      <c r="F123" s="207"/>
      <c r="I123" s="288" t="s">
        <v>99</v>
      </c>
      <c r="J123" s="204"/>
      <c r="K123" s="205"/>
      <c r="L123" s="206"/>
      <c r="M123" s="207"/>
    </row>
    <row r="124" spans="2:13" ht="13.5">
      <c r="B124" s="289" t="s">
        <v>100</v>
      </c>
      <c r="C124" s="208"/>
      <c r="D124" s="209"/>
      <c r="E124" s="210"/>
      <c r="F124" s="211"/>
      <c r="I124" s="289" t="s">
        <v>100</v>
      </c>
      <c r="J124" s="208"/>
      <c r="K124" s="209"/>
      <c r="L124" s="210"/>
      <c r="M124" s="211"/>
    </row>
    <row r="125" spans="2:13" ht="13.5">
      <c r="B125" s="54" t="s">
        <v>101</v>
      </c>
      <c r="C125" s="190"/>
      <c r="D125" s="191"/>
      <c r="E125" s="192"/>
      <c r="F125" s="195"/>
      <c r="I125" s="54" t="s">
        <v>101</v>
      </c>
      <c r="J125" s="190"/>
      <c r="K125" s="191"/>
      <c r="L125" s="192"/>
      <c r="M125" s="195"/>
    </row>
    <row r="127" ht="13.5">
      <c r="E127" s="3"/>
    </row>
    <row r="129" spans="2:5" ht="13.5">
      <c r="B129" s="384" t="s">
        <v>58</v>
      </c>
      <c r="C129" s="385"/>
      <c r="D129" s="385"/>
      <c r="E129" s="386"/>
    </row>
    <row r="130" spans="2:5" ht="13.5">
      <c r="B130" s="384"/>
      <c r="C130" s="385"/>
      <c r="D130" s="385"/>
      <c r="E130" s="386"/>
    </row>
    <row r="211" ht="13.5">
      <c r="E211" s="3"/>
    </row>
  </sheetData>
  <sheetProtection/>
  <mergeCells count="4">
    <mergeCell ref="B2:C3"/>
    <mergeCell ref="B129:E130"/>
    <mergeCell ref="AH6:AK7"/>
    <mergeCell ref="AH75:AK76"/>
  </mergeCells>
  <hyperlinks>
    <hyperlink ref="B2:B3" location="目次!A1" display="もどる"/>
    <hyperlink ref="B129:B130" location="目次!A1" display="もどる"/>
    <hyperlink ref="B129:D130" location="'１人当たり医療費'!A1" display="この表の頭にもどる"/>
    <hyperlink ref="AH6:AH7" location="目次!A1" display="もどる"/>
    <hyperlink ref="AH6:AJ7" location="'１人当たり医療費'!A1" display="この表の頭にもどる"/>
    <hyperlink ref="AH75:AH76" location="目次!A1" display="もどる"/>
    <hyperlink ref="AH75:AJ76" location="'１人当たり医療費'!A1" display="この表の頭にもどる"/>
  </hyperlinks>
  <printOptions/>
  <pageMargins left="0.787" right="0.787" top="0.984" bottom="0.984" header="0.512" footer="0.512"/>
  <pageSetup horizontalDpi="600" verticalDpi="600" orientation="portrait" paperSize="9" scale="68" r:id="rId2"/>
  <rowBreaks count="2" manualBreakCount="2">
    <brk id="82" min="1" max="13" man="1"/>
    <brk id="155" min="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2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7" width="12.625" style="0" customWidth="1"/>
    <col min="8" max="8" width="6.875" style="0" customWidth="1"/>
    <col min="9" max="11" width="12.625" style="0" customWidth="1"/>
    <col min="12" max="12" width="12.625" style="0" hidden="1" customWidth="1"/>
    <col min="13" max="13" width="12.625" style="0" customWidth="1"/>
    <col min="15" max="15" width="8.75390625" style="0" customWidth="1"/>
    <col min="19" max="19" width="25.625" style="0" customWidth="1"/>
  </cols>
  <sheetData>
    <row r="1" ht="13.5">
      <c r="H1" t="s">
        <v>102</v>
      </c>
    </row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5" spans="34:37" ht="13.5">
      <c r="AH5" s="384" t="s">
        <v>58</v>
      </c>
      <c r="AI5" s="385"/>
      <c r="AJ5" s="385"/>
      <c r="AK5" s="386"/>
    </row>
    <row r="6" spans="20:37" ht="13.5">
      <c r="T6" s="9" t="s">
        <v>49</v>
      </c>
      <c r="AH6" s="384"/>
      <c r="AI6" s="385"/>
      <c r="AJ6" s="385"/>
      <c r="AK6" s="386"/>
    </row>
    <row r="7" ht="13.5">
      <c r="T7" s="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13304.194611927827</v>
      </c>
      <c r="V9" s="113">
        <f>J41</f>
        <v>12644.43593994867</v>
      </c>
      <c r="W9" s="113">
        <f>C56</f>
        <v>12291.150641639533</v>
      </c>
      <c r="X9" s="115">
        <f>J56</f>
        <v>12533.128505805498</v>
      </c>
      <c r="Y9" s="115">
        <f>C71</f>
        <v>0</v>
      </c>
      <c r="Z9" s="115">
        <f>J71</f>
        <v>0</v>
      </c>
      <c r="AA9" s="113">
        <f>C86</f>
        <v>0</v>
      </c>
      <c r="AB9" s="113">
        <f>J86</f>
        <v>0</v>
      </c>
      <c r="AC9" s="113">
        <f>C101</f>
        <v>0</v>
      </c>
      <c r="AD9" s="113">
        <f>J101</f>
        <v>0</v>
      </c>
      <c r="AE9" s="113">
        <f>C116</f>
        <v>0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15560.099991305104</v>
      </c>
      <c r="V10" s="113">
        <f aca="true" t="shared" si="1" ref="V10:V18">J42</f>
        <v>13794.331482272533</v>
      </c>
      <c r="W10" s="113">
        <f aca="true" t="shared" si="2" ref="W10:W18">C57</f>
        <v>13600.778301886792</v>
      </c>
      <c r="X10" s="115">
        <f aca="true" t="shared" si="3" ref="X10:X18">J57</f>
        <v>13904.00209168555</v>
      </c>
      <c r="Y10" s="115">
        <f aca="true" t="shared" si="4" ref="Y10:Y18">C72</f>
        <v>0</v>
      </c>
      <c r="Z10" s="115">
        <f aca="true" t="shared" si="5" ref="Z10:Z18">J72</f>
        <v>0</v>
      </c>
      <c r="AA10" s="113">
        <f aca="true" t="shared" si="6" ref="AA10:AA18">C87</f>
        <v>0</v>
      </c>
      <c r="AB10" s="113">
        <f aca="true" t="shared" si="7" ref="AB10:AB18">J87</f>
        <v>0</v>
      </c>
      <c r="AC10" s="113">
        <f aca="true" t="shared" si="8" ref="AC10:AC18">C102</f>
        <v>0</v>
      </c>
      <c r="AD10" s="113">
        <f aca="true" t="shared" si="9" ref="AD10:AD18">J102</f>
        <v>0</v>
      </c>
      <c r="AE10" s="113">
        <f aca="true" t="shared" si="10" ref="AE10:AE18">C117</f>
        <v>0</v>
      </c>
      <c r="AF10" s="113">
        <f aca="true" t="shared" si="11" ref="AF10:AF18">J117</f>
        <v>0</v>
      </c>
    </row>
    <row r="11" spans="20:32" ht="13.5">
      <c r="T11" s="99" t="s">
        <v>94</v>
      </c>
      <c r="U11" s="113">
        <f t="shared" si="0"/>
        <v>15191.619945422972</v>
      </c>
      <c r="V11" s="113">
        <f t="shared" si="1"/>
        <v>13263.566771311278</v>
      </c>
      <c r="W11" s="113">
        <f t="shared" si="2"/>
        <v>12753.262904519925</v>
      </c>
      <c r="X11" s="115">
        <f t="shared" si="3"/>
        <v>12713.717536482809</v>
      </c>
      <c r="Y11" s="115">
        <f t="shared" si="4"/>
        <v>0</v>
      </c>
      <c r="Z11" s="115">
        <f t="shared" si="5"/>
        <v>0</v>
      </c>
      <c r="AA11" s="113">
        <f t="shared" si="6"/>
        <v>0</v>
      </c>
      <c r="AB11" s="113">
        <f t="shared" si="7"/>
        <v>0</v>
      </c>
      <c r="AC11" s="113">
        <f t="shared" si="8"/>
        <v>0</v>
      </c>
      <c r="AD11" s="113">
        <f t="shared" si="9"/>
        <v>0</v>
      </c>
      <c r="AE11" s="113">
        <f t="shared" si="10"/>
        <v>0</v>
      </c>
      <c r="AF11" s="113">
        <f t="shared" si="11"/>
        <v>0</v>
      </c>
    </row>
    <row r="12" spans="20:32" ht="13.5">
      <c r="T12" s="99" t="s">
        <v>95</v>
      </c>
      <c r="U12" s="113">
        <f t="shared" si="0"/>
        <v>14251.274019771188</v>
      </c>
      <c r="V12" s="113">
        <f t="shared" si="1"/>
        <v>12746.845164896591</v>
      </c>
      <c r="W12" s="113">
        <f t="shared" si="2"/>
        <v>12798.97129466901</v>
      </c>
      <c r="X12" s="115">
        <f t="shared" si="3"/>
        <v>12740.547325568246</v>
      </c>
      <c r="Y12" s="115">
        <f t="shared" si="4"/>
        <v>0</v>
      </c>
      <c r="Z12" s="115">
        <f t="shared" si="5"/>
        <v>0</v>
      </c>
      <c r="AA12" s="113">
        <f t="shared" si="6"/>
        <v>0</v>
      </c>
      <c r="AB12" s="113">
        <f t="shared" si="7"/>
        <v>0</v>
      </c>
      <c r="AC12" s="113">
        <f t="shared" si="8"/>
        <v>0</v>
      </c>
      <c r="AD12" s="113">
        <f t="shared" si="9"/>
        <v>0</v>
      </c>
      <c r="AE12" s="113">
        <f t="shared" si="10"/>
        <v>0</v>
      </c>
      <c r="AF12" s="113">
        <f t="shared" si="11"/>
        <v>0</v>
      </c>
    </row>
    <row r="13" spans="20:32" ht="13.5">
      <c r="T13" s="99" t="s">
        <v>96</v>
      </c>
      <c r="U13" s="113">
        <f t="shared" si="0"/>
        <v>15053.713621362136</v>
      </c>
      <c r="V13" s="113">
        <f t="shared" si="1"/>
        <v>13877.059136920618</v>
      </c>
      <c r="W13" s="113">
        <f t="shared" si="2"/>
        <v>13340.800771828268</v>
      </c>
      <c r="X13" s="115">
        <f t="shared" si="3"/>
        <v>14077.48003954072</v>
      </c>
      <c r="Y13" s="115">
        <f t="shared" si="4"/>
        <v>0</v>
      </c>
      <c r="Z13" s="115">
        <f t="shared" si="5"/>
        <v>0</v>
      </c>
      <c r="AA13" s="113">
        <f t="shared" si="6"/>
        <v>0</v>
      </c>
      <c r="AB13" s="113">
        <f t="shared" si="7"/>
        <v>0</v>
      </c>
      <c r="AC13" s="113">
        <f t="shared" si="8"/>
        <v>0</v>
      </c>
      <c r="AD13" s="113">
        <f t="shared" si="9"/>
        <v>0</v>
      </c>
      <c r="AE13" s="113">
        <f t="shared" si="10"/>
        <v>0</v>
      </c>
      <c r="AF13" s="113">
        <f t="shared" si="11"/>
        <v>0</v>
      </c>
    </row>
    <row r="14" spans="20:32" ht="13.5">
      <c r="T14" s="99" t="s">
        <v>97</v>
      </c>
      <c r="U14" s="113">
        <f t="shared" si="0"/>
        <v>12889.090142710906</v>
      </c>
      <c r="V14" s="113">
        <f t="shared" si="1"/>
        <v>11803.821212676314</v>
      </c>
      <c r="W14" s="113">
        <f t="shared" si="2"/>
        <v>11219.054526615724</v>
      </c>
      <c r="X14" s="115">
        <f t="shared" si="3"/>
        <v>11570.843536577862</v>
      </c>
      <c r="Y14" s="115">
        <f t="shared" si="4"/>
        <v>0</v>
      </c>
      <c r="Z14" s="115">
        <f t="shared" si="5"/>
        <v>0</v>
      </c>
      <c r="AA14" s="113">
        <f t="shared" si="6"/>
        <v>0</v>
      </c>
      <c r="AB14" s="113">
        <f t="shared" si="7"/>
        <v>0</v>
      </c>
      <c r="AC14" s="113">
        <f t="shared" si="8"/>
        <v>0</v>
      </c>
      <c r="AD14" s="113">
        <f t="shared" si="9"/>
        <v>0</v>
      </c>
      <c r="AE14" s="113">
        <f t="shared" si="10"/>
        <v>0</v>
      </c>
      <c r="AF14" s="113">
        <f t="shared" si="11"/>
        <v>0</v>
      </c>
    </row>
    <row r="15" spans="20:32" ht="13.5">
      <c r="T15" s="99" t="s">
        <v>98</v>
      </c>
      <c r="U15" s="113">
        <f t="shared" si="0"/>
        <v>12495.52710713979</v>
      </c>
      <c r="V15" s="113">
        <f t="shared" si="1"/>
        <v>11518.875343406593</v>
      </c>
      <c r="W15" s="113">
        <f t="shared" si="2"/>
        <v>11532.662081613938</v>
      </c>
      <c r="X15" s="115">
        <f t="shared" si="3"/>
        <v>11337.63070756361</v>
      </c>
      <c r="Y15" s="115">
        <f t="shared" si="4"/>
        <v>0</v>
      </c>
      <c r="Z15" s="115">
        <f t="shared" si="5"/>
        <v>0</v>
      </c>
      <c r="AA15" s="113">
        <f t="shared" si="6"/>
        <v>0</v>
      </c>
      <c r="AB15" s="113">
        <f t="shared" si="7"/>
        <v>0</v>
      </c>
      <c r="AC15" s="113">
        <f t="shared" si="8"/>
        <v>0</v>
      </c>
      <c r="AD15" s="113">
        <f t="shared" si="9"/>
        <v>0</v>
      </c>
      <c r="AE15" s="113">
        <f t="shared" si="10"/>
        <v>0</v>
      </c>
      <c r="AF15" s="113">
        <f t="shared" si="11"/>
        <v>0</v>
      </c>
    </row>
    <row r="16" spans="20:32" ht="13.5">
      <c r="T16" s="55" t="s">
        <v>99</v>
      </c>
      <c r="U16" s="113">
        <f t="shared" si="0"/>
        <v>13885.13815238627</v>
      </c>
      <c r="V16" s="113">
        <f t="shared" si="1"/>
        <v>13245.088639909232</v>
      </c>
      <c r="W16" s="113">
        <f t="shared" si="2"/>
        <v>13672.973255640221</v>
      </c>
      <c r="X16" s="115">
        <f t="shared" si="3"/>
        <v>13107.779525307405</v>
      </c>
      <c r="Y16" s="115">
        <f t="shared" si="4"/>
        <v>0</v>
      </c>
      <c r="Z16" s="115">
        <f t="shared" si="5"/>
        <v>0</v>
      </c>
      <c r="AA16" s="113">
        <f t="shared" si="6"/>
        <v>0</v>
      </c>
      <c r="AB16" s="113">
        <f t="shared" si="7"/>
        <v>0</v>
      </c>
      <c r="AC16" s="113">
        <f t="shared" si="8"/>
        <v>0</v>
      </c>
      <c r="AD16" s="113">
        <f t="shared" si="9"/>
        <v>0</v>
      </c>
      <c r="AE16" s="113">
        <f t="shared" si="10"/>
        <v>0</v>
      </c>
      <c r="AF16" s="113">
        <f t="shared" si="11"/>
        <v>0</v>
      </c>
    </row>
    <row r="17" spans="20:32" ht="13.5">
      <c r="T17" s="54" t="s">
        <v>100</v>
      </c>
      <c r="U17" s="113">
        <f t="shared" si="0"/>
        <v>15817.70450751252</v>
      </c>
      <c r="V17" s="113">
        <f t="shared" si="1"/>
        <v>11207.317073170732</v>
      </c>
      <c r="W17" s="113">
        <f t="shared" si="2"/>
        <v>11915.955752212389</v>
      </c>
      <c r="X17" s="115">
        <f t="shared" si="3"/>
        <v>12334.24321959755</v>
      </c>
      <c r="Y17" s="115">
        <f t="shared" si="4"/>
        <v>0</v>
      </c>
      <c r="Z17" s="115">
        <f t="shared" si="5"/>
        <v>0</v>
      </c>
      <c r="AA17" s="113">
        <f t="shared" si="6"/>
        <v>0</v>
      </c>
      <c r="AB17" s="113">
        <f t="shared" si="7"/>
        <v>0</v>
      </c>
      <c r="AC17" s="113">
        <f t="shared" si="8"/>
        <v>0</v>
      </c>
      <c r="AD17" s="113">
        <f t="shared" si="9"/>
        <v>0</v>
      </c>
      <c r="AE17" s="113">
        <f t="shared" si="10"/>
        <v>0</v>
      </c>
      <c r="AF17" s="113">
        <f t="shared" si="11"/>
        <v>0</v>
      </c>
    </row>
    <row r="18" spans="20:32" ht="13.5">
      <c r="T18" s="54" t="s">
        <v>101</v>
      </c>
      <c r="U18" s="113">
        <f t="shared" si="0"/>
        <v>13778.032839339845</v>
      </c>
      <c r="V18" s="113">
        <f t="shared" si="1"/>
        <v>12718.735789687373</v>
      </c>
      <c r="W18" s="113">
        <f t="shared" si="2"/>
        <v>12443.93833707865</v>
      </c>
      <c r="X18" s="115">
        <f t="shared" si="3"/>
        <v>12644.833330476959</v>
      </c>
      <c r="Y18" s="115">
        <f t="shared" si="4"/>
        <v>0</v>
      </c>
      <c r="Z18" s="115">
        <f t="shared" si="5"/>
        <v>0</v>
      </c>
      <c r="AA18" s="113">
        <f t="shared" si="6"/>
        <v>0</v>
      </c>
      <c r="AB18" s="113">
        <f t="shared" si="7"/>
        <v>0</v>
      </c>
      <c r="AC18" s="113">
        <f t="shared" si="8"/>
        <v>0</v>
      </c>
      <c r="AD18" s="113">
        <f t="shared" si="9"/>
        <v>0</v>
      </c>
      <c r="AE18" s="113">
        <f t="shared" si="10"/>
        <v>0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0</v>
      </c>
      <c r="V22" s="113">
        <f>K41</f>
        <v>0</v>
      </c>
      <c r="W22" s="113">
        <f>D56</f>
        <v>0</v>
      </c>
      <c r="X22" s="115">
        <f>K56</f>
        <v>0</v>
      </c>
      <c r="Y22" s="115">
        <f>D71</f>
        <v>0</v>
      </c>
      <c r="Z22" s="115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0</v>
      </c>
      <c r="V23" s="113">
        <f aca="true" t="shared" si="13" ref="V23:V31">K42</f>
        <v>0</v>
      </c>
      <c r="W23" s="113">
        <f aca="true" t="shared" si="14" ref="W23:W31">D57</f>
        <v>0</v>
      </c>
      <c r="X23" s="115">
        <f aca="true" t="shared" si="15" ref="X23:X31">K57</f>
        <v>0</v>
      </c>
      <c r="Y23" s="115">
        <f aca="true" t="shared" si="16" ref="Y23:Y31">D72</f>
        <v>0</v>
      </c>
      <c r="Z23" s="115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5">
        <f t="shared" si="15"/>
        <v>0</v>
      </c>
      <c r="Y24" s="115">
        <f t="shared" si="16"/>
        <v>0</v>
      </c>
      <c r="Z24" s="115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5">
        <f t="shared" si="15"/>
        <v>0</v>
      </c>
      <c r="Y25" s="115">
        <f t="shared" si="16"/>
        <v>0</v>
      </c>
      <c r="Z25" s="115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5">
        <f t="shared" si="15"/>
        <v>0</v>
      </c>
      <c r="Y26" s="115">
        <f t="shared" si="16"/>
        <v>0</v>
      </c>
      <c r="Z26" s="115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5">
        <f t="shared" si="15"/>
        <v>0</v>
      </c>
      <c r="Y27" s="115">
        <f t="shared" si="16"/>
        <v>0</v>
      </c>
      <c r="Z27" s="115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5">
        <f t="shared" si="15"/>
        <v>0</v>
      </c>
      <c r="Y28" s="115">
        <f t="shared" si="16"/>
        <v>0</v>
      </c>
      <c r="Z28" s="115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5">
        <f t="shared" si="15"/>
        <v>0</v>
      </c>
      <c r="Y29" s="115">
        <f t="shared" si="16"/>
        <v>0</v>
      </c>
      <c r="Z29" s="115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5">
        <f t="shared" si="15"/>
        <v>0</v>
      </c>
      <c r="Y30" s="115">
        <f t="shared" si="16"/>
        <v>0</v>
      </c>
      <c r="Z30" s="115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0</v>
      </c>
      <c r="V31" s="113">
        <f t="shared" si="13"/>
        <v>0</v>
      </c>
      <c r="W31" s="113">
        <f t="shared" si="14"/>
        <v>0</v>
      </c>
      <c r="X31" s="115">
        <f t="shared" si="15"/>
        <v>0</v>
      </c>
      <c r="Y31" s="115">
        <f t="shared" si="16"/>
        <v>0</v>
      </c>
      <c r="Z31" s="115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 customHeight="1">
      <c r="T35" s="98" t="s">
        <v>28</v>
      </c>
      <c r="U35" s="113">
        <f>E41</f>
        <v>0</v>
      </c>
      <c r="V35" s="113">
        <f>L41</f>
        <v>0</v>
      </c>
      <c r="W35" s="113">
        <f>E56</f>
        <v>0</v>
      </c>
      <c r="X35" s="115">
        <f>L56</f>
        <v>0</v>
      </c>
      <c r="Y35" s="115">
        <f>E71</f>
        <v>0</v>
      </c>
      <c r="Z35" s="115">
        <f>L71</f>
        <v>0</v>
      </c>
      <c r="AA35" s="113">
        <f>E86</f>
        <v>0</v>
      </c>
      <c r="AB35" s="113">
        <f>L86</f>
        <v>0</v>
      </c>
      <c r="AC35" s="113">
        <f>E101</f>
        <v>0</v>
      </c>
      <c r="AD35" s="113">
        <f>L101</f>
        <v>0</v>
      </c>
      <c r="AE35" s="113">
        <f>E116</f>
        <v>0</v>
      </c>
      <c r="AF35" s="113">
        <f>L116</f>
        <v>0</v>
      </c>
    </row>
    <row r="36" spans="2:32" ht="14.25">
      <c r="B36" s="40" t="s">
        <v>78</v>
      </c>
      <c r="T36" s="99" t="s">
        <v>93</v>
      </c>
      <c r="U36" s="113">
        <f aca="true" t="shared" si="24" ref="U36:U44">E42</f>
        <v>0</v>
      </c>
      <c r="V36" s="113">
        <f aca="true" t="shared" si="25" ref="V36:V44">L42</f>
        <v>0</v>
      </c>
      <c r="W36" s="113">
        <f aca="true" t="shared" si="26" ref="W36:W44">E57</f>
        <v>0</v>
      </c>
      <c r="X36" s="115">
        <f aca="true" t="shared" si="27" ref="X36:X44">L57</f>
        <v>0</v>
      </c>
      <c r="Y36" s="115">
        <f aca="true" t="shared" si="28" ref="Y36:Y44">E72</f>
        <v>0</v>
      </c>
      <c r="Z36" s="115">
        <f aca="true" t="shared" si="29" ref="Z36:Z44">L72</f>
        <v>0</v>
      </c>
      <c r="AA36" s="113">
        <f aca="true" t="shared" si="30" ref="AA36:AA44">E87</f>
        <v>0</v>
      </c>
      <c r="AB36" s="113">
        <f aca="true" t="shared" si="31" ref="AB36:AB44">L87</f>
        <v>0</v>
      </c>
      <c r="AC36" s="113">
        <f aca="true" t="shared" si="32" ref="AC36:AC44">E102</f>
        <v>0</v>
      </c>
      <c r="AD36" s="113">
        <f aca="true" t="shared" si="33" ref="AD36:AD44">L102</f>
        <v>0</v>
      </c>
      <c r="AE36" s="113">
        <f aca="true" t="shared" si="34" ref="AE36:AE44">E117</f>
        <v>0</v>
      </c>
      <c r="AF36" s="113">
        <f aca="true" t="shared" si="35" ref="AF36:AF44">L117</f>
        <v>0</v>
      </c>
    </row>
    <row r="37" spans="20:32" ht="13.5">
      <c r="T37" s="99" t="s">
        <v>94</v>
      </c>
      <c r="U37" s="113">
        <f t="shared" si="24"/>
        <v>0</v>
      </c>
      <c r="V37" s="113">
        <f t="shared" si="25"/>
        <v>0</v>
      </c>
      <c r="W37" s="113">
        <f t="shared" si="26"/>
        <v>0</v>
      </c>
      <c r="X37" s="115">
        <f t="shared" si="27"/>
        <v>0</v>
      </c>
      <c r="Y37" s="115">
        <f t="shared" si="28"/>
        <v>0</v>
      </c>
      <c r="Z37" s="115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3.5">
      <c r="B38" s="3" t="str">
        <f>'審査確定状況'!E6</f>
        <v>令和４年３月</v>
      </c>
      <c r="I38" s="3" t="str">
        <f>'審査確定状況'!H6</f>
        <v>令和４年４月</v>
      </c>
      <c r="T38" s="99" t="s">
        <v>95</v>
      </c>
      <c r="U38" s="113">
        <f t="shared" si="24"/>
        <v>0</v>
      </c>
      <c r="V38" s="113">
        <f t="shared" si="25"/>
        <v>0</v>
      </c>
      <c r="W38" s="113">
        <f t="shared" si="26"/>
        <v>0</v>
      </c>
      <c r="X38" s="115">
        <f t="shared" si="27"/>
        <v>0</v>
      </c>
      <c r="Y38" s="115">
        <f t="shared" si="28"/>
        <v>0</v>
      </c>
      <c r="Z38" s="115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>
        <f t="shared" si="24"/>
        <v>0</v>
      </c>
      <c r="V39" s="113">
        <f t="shared" si="25"/>
        <v>0</v>
      </c>
      <c r="W39" s="113">
        <f t="shared" si="26"/>
        <v>0</v>
      </c>
      <c r="X39" s="115">
        <f t="shared" si="27"/>
        <v>0</v>
      </c>
      <c r="Y39" s="115">
        <f t="shared" si="28"/>
        <v>0</v>
      </c>
      <c r="Z39" s="115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>
        <f t="shared" si="24"/>
        <v>0</v>
      </c>
      <c r="V40" s="113">
        <f t="shared" si="25"/>
        <v>0</v>
      </c>
      <c r="W40" s="113">
        <f t="shared" si="26"/>
        <v>0</v>
      </c>
      <c r="X40" s="115">
        <f t="shared" si="27"/>
        <v>0</v>
      </c>
      <c r="Y40" s="115">
        <f t="shared" si="28"/>
        <v>0</v>
      </c>
      <c r="Z40" s="115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98" t="s">
        <v>28</v>
      </c>
      <c r="C41" s="166">
        <v>13304.194611927827</v>
      </c>
      <c r="D41" s="167"/>
      <c r="E41" s="168"/>
      <c r="F41" s="173">
        <v>13304.194611927827</v>
      </c>
      <c r="I41" s="98" t="s">
        <v>28</v>
      </c>
      <c r="J41" s="166">
        <v>12644.43593994867</v>
      </c>
      <c r="K41" s="167"/>
      <c r="L41" s="168"/>
      <c r="M41" s="173">
        <v>12644.43593994867</v>
      </c>
      <c r="T41" s="99" t="s">
        <v>98</v>
      </c>
      <c r="U41" s="113">
        <f t="shared" si="24"/>
        <v>0</v>
      </c>
      <c r="V41" s="113">
        <f t="shared" si="25"/>
        <v>0</v>
      </c>
      <c r="W41" s="113">
        <f t="shared" si="26"/>
        <v>0</v>
      </c>
      <c r="X41" s="115">
        <f t="shared" si="27"/>
        <v>0</v>
      </c>
      <c r="Y41" s="115">
        <f t="shared" si="28"/>
        <v>0</v>
      </c>
      <c r="Z41" s="115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9" t="s">
        <v>93</v>
      </c>
      <c r="C42" s="174">
        <v>15560.099991305104</v>
      </c>
      <c r="D42" s="175"/>
      <c r="E42" s="176"/>
      <c r="F42" s="181">
        <v>15560.099991305104</v>
      </c>
      <c r="I42" s="99" t="s">
        <v>93</v>
      </c>
      <c r="J42" s="174">
        <v>13794.331482272533</v>
      </c>
      <c r="K42" s="175"/>
      <c r="L42" s="176"/>
      <c r="M42" s="181">
        <v>13794.331482272533</v>
      </c>
      <c r="T42" s="55" t="s">
        <v>99</v>
      </c>
      <c r="U42" s="113">
        <f t="shared" si="24"/>
        <v>0</v>
      </c>
      <c r="V42" s="113">
        <f t="shared" si="25"/>
        <v>0</v>
      </c>
      <c r="W42" s="113">
        <f t="shared" si="26"/>
        <v>0</v>
      </c>
      <c r="X42" s="115">
        <f t="shared" si="27"/>
        <v>0</v>
      </c>
      <c r="Y42" s="115">
        <f t="shared" si="28"/>
        <v>0</v>
      </c>
      <c r="Z42" s="115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94</v>
      </c>
      <c r="C43" s="174">
        <v>15191.619945422972</v>
      </c>
      <c r="D43" s="175"/>
      <c r="E43" s="176"/>
      <c r="F43" s="181">
        <v>15191.619945422972</v>
      </c>
      <c r="I43" s="99" t="s">
        <v>94</v>
      </c>
      <c r="J43" s="174">
        <v>13263.566771311278</v>
      </c>
      <c r="K43" s="175"/>
      <c r="L43" s="176"/>
      <c r="M43" s="181">
        <v>13263.566771311278</v>
      </c>
      <c r="T43" s="54" t="s">
        <v>100</v>
      </c>
      <c r="U43" s="113">
        <f t="shared" si="24"/>
        <v>0</v>
      </c>
      <c r="V43" s="113">
        <f t="shared" si="25"/>
        <v>0</v>
      </c>
      <c r="W43" s="113">
        <f t="shared" si="26"/>
        <v>0</v>
      </c>
      <c r="X43" s="115">
        <f t="shared" si="27"/>
        <v>0</v>
      </c>
      <c r="Y43" s="115">
        <f t="shared" si="28"/>
        <v>0</v>
      </c>
      <c r="Z43" s="115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95</v>
      </c>
      <c r="C44" s="174">
        <v>14251.274019771188</v>
      </c>
      <c r="D44" s="175"/>
      <c r="E44" s="176"/>
      <c r="F44" s="181">
        <v>14251.274019771188</v>
      </c>
      <c r="I44" s="99" t="s">
        <v>95</v>
      </c>
      <c r="J44" s="174">
        <v>12746.845164896591</v>
      </c>
      <c r="K44" s="175"/>
      <c r="L44" s="176"/>
      <c r="M44" s="181">
        <v>12746.845164896591</v>
      </c>
      <c r="T44" s="54" t="s">
        <v>101</v>
      </c>
      <c r="U44" s="113">
        <f t="shared" si="24"/>
        <v>0</v>
      </c>
      <c r="V44" s="113">
        <f t="shared" si="25"/>
        <v>0</v>
      </c>
      <c r="W44" s="113">
        <f t="shared" si="26"/>
        <v>0</v>
      </c>
      <c r="X44" s="115">
        <f t="shared" si="27"/>
        <v>0</v>
      </c>
      <c r="Y44" s="115">
        <f t="shared" si="28"/>
        <v>0</v>
      </c>
      <c r="Z44" s="115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32" ht="13.5">
      <c r="B45" s="99" t="s">
        <v>96</v>
      </c>
      <c r="C45" s="174">
        <v>15053.713621362136</v>
      </c>
      <c r="D45" s="175"/>
      <c r="E45" s="176"/>
      <c r="F45" s="181">
        <v>15053.713621362136</v>
      </c>
      <c r="I45" s="99" t="s">
        <v>96</v>
      </c>
      <c r="J45" s="174">
        <v>13877.059136920618</v>
      </c>
      <c r="K45" s="175"/>
      <c r="L45" s="176"/>
      <c r="M45" s="181">
        <v>13877.059136920618</v>
      </c>
      <c r="T45" s="57"/>
      <c r="U45" s="1"/>
      <c r="V45" s="1"/>
      <c r="W45" s="38"/>
      <c r="X45" s="38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12889.090142710906</v>
      </c>
      <c r="D46" s="175"/>
      <c r="E46" s="176"/>
      <c r="F46" s="181">
        <v>12889.090142710906</v>
      </c>
      <c r="I46" s="99" t="s">
        <v>97</v>
      </c>
      <c r="J46" s="174">
        <v>11803.821212676314</v>
      </c>
      <c r="K46" s="175"/>
      <c r="L46" s="176"/>
      <c r="M46" s="181">
        <v>11803.821212676314</v>
      </c>
      <c r="T46" s="6"/>
    </row>
    <row r="47" spans="2:32" ht="13.5">
      <c r="B47" s="99" t="s">
        <v>98</v>
      </c>
      <c r="C47" s="174">
        <v>12495.52710713979</v>
      </c>
      <c r="D47" s="175"/>
      <c r="E47" s="176"/>
      <c r="F47" s="181">
        <v>12495.52710713979</v>
      </c>
      <c r="I47" s="99" t="s">
        <v>98</v>
      </c>
      <c r="J47" s="174">
        <v>11518.875343406593</v>
      </c>
      <c r="K47" s="175"/>
      <c r="L47" s="176"/>
      <c r="M47" s="181">
        <v>11518.875343406593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13885.13815238627</v>
      </c>
      <c r="D48" s="205"/>
      <c r="E48" s="206"/>
      <c r="F48" s="207">
        <v>13885.13815238627</v>
      </c>
      <c r="I48" s="288" t="s">
        <v>99</v>
      </c>
      <c r="J48" s="204">
        <v>13245.088639909232</v>
      </c>
      <c r="K48" s="205"/>
      <c r="L48" s="206"/>
      <c r="M48" s="207">
        <v>13245.088639909232</v>
      </c>
      <c r="T48" s="98" t="s">
        <v>28</v>
      </c>
      <c r="U48" s="113">
        <f>F41</f>
        <v>13304.194611927827</v>
      </c>
      <c r="V48" s="113">
        <f>M41</f>
        <v>12644.43593994867</v>
      </c>
      <c r="W48" s="113">
        <f>F56</f>
        <v>12291.150641639533</v>
      </c>
      <c r="X48" s="115">
        <f>M56</f>
        <v>12533.128505805498</v>
      </c>
      <c r="Y48" s="115">
        <f>F71</f>
        <v>0</v>
      </c>
      <c r="Z48" s="115">
        <f>M71</f>
        <v>0</v>
      </c>
      <c r="AA48" s="113">
        <f>F86</f>
        <v>0</v>
      </c>
      <c r="AB48" s="113">
        <f>M86</f>
        <v>0</v>
      </c>
      <c r="AC48" s="113">
        <f>F101</f>
        <v>0</v>
      </c>
      <c r="AD48" s="113">
        <f>M101</f>
        <v>0</v>
      </c>
      <c r="AE48" s="113">
        <f>F116</f>
        <v>0</v>
      </c>
      <c r="AF48" s="113">
        <f>M116</f>
        <v>0</v>
      </c>
    </row>
    <row r="49" spans="2:32" ht="13.5">
      <c r="B49" s="289" t="s">
        <v>100</v>
      </c>
      <c r="C49" s="208">
        <v>15817.70450751252</v>
      </c>
      <c r="D49" s="209"/>
      <c r="E49" s="210"/>
      <c r="F49" s="211">
        <v>15817.70450751252</v>
      </c>
      <c r="I49" s="289" t="s">
        <v>100</v>
      </c>
      <c r="J49" s="208">
        <v>11207.317073170732</v>
      </c>
      <c r="K49" s="209"/>
      <c r="L49" s="210"/>
      <c r="M49" s="211">
        <v>11207.317073170732</v>
      </c>
      <c r="T49" s="99" t="s">
        <v>93</v>
      </c>
      <c r="U49" s="113">
        <f aca="true" t="shared" si="36" ref="U49:U57">F42</f>
        <v>15560.099991305104</v>
      </c>
      <c r="V49" s="113">
        <f aca="true" t="shared" si="37" ref="V49:V57">M42</f>
        <v>13794.331482272533</v>
      </c>
      <c r="W49" s="113">
        <f aca="true" t="shared" si="38" ref="W49:W57">F57</f>
        <v>13600.778301886792</v>
      </c>
      <c r="X49" s="115">
        <f aca="true" t="shared" si="39" ref="X49:X57">M57</f>
        <v>13904.00209168555</v>
      </c>
      <c r="Y49" s="115">
        <f aca="true" t="shared" si="40" ref="Y49:Y57">F72</f>
        <v>0</v>
      </c>
      <c r="Z49" s="115">
        <f aca="true" t="shared" si="41" ref="Z49:Z57">M72</f>
        <v>0</v>
      </c>
      <c r="AA49" s="113">
        <f aca="true" t="shared" si="42" ref="AA49:AA57">F87</f>
        <v>0</v>
      </c>
      <c r="AB49" s="113">
        <f aca="true" t="shared" si="43" ref="AB49:AB57">M87</f>
        <v>0</v>
      </c>
      <c r="AC49" s="113">
        <f aca="true" t="shared" si="44" ref="AC49:AC57">F102</f>
        <v>0</v>
      </c>
      <c r="AD49" s="113">
        <f aca="true" t="shared" si="45" ref="AD49:AD57">M102</f>
        <v>0</v>
      </c>
      <c r="AE49" s="113">
        <f aca="true" t="shared" si="46" ref="AE49:AE57">F117</f>
        <v>0</v>
      </c>
      <c r="AF49" s="113">
        <f aca="true" t="shared" si="47" ref="AF49:AF57">M117</f>
        <v>0</v>
      </c>
    </row>
    <row r="50" spans="2:32" ht="13.5">
      <c r="B50" s="54" t="s">
        <v>101</v>
      </c>
      <c r="C50" s="190">
        <v>13778.032839339845</v>
      </c>
      <c r="D50" s="191"/>
      <c r="E50" s="192"/>
      <c r="F50" s="195">
        <v>13778.032839339845</v>
      </c>
      <c r="I50" s="54" t="s">
        <v>101</v>
      </c>
      <c r="J50" s="190">
        <v>12718.735789687373</v>
      </c>
      <c r="K50" s="191"/>
      <c r="L50" s="192"/>
      <c r="M50" s="195">
        <v>12718.735789687373</v>
      </c>
      <c r="T50" s="99" t="s">
        <v>94</v>
      </c>
      <c r="U50" s="113">
        <f t="shared" si="36"/>
        <v>15191.619945422972</v>
      </c>
      <c r="V50" s="113">
        <f t="shared" si="37"/>
        <v>13263.566771311278</v>
      </c>
      <c r="W50" s="113">
        <f t="shared" si="38"/>
        <v>12753.262904519925</v>
      </c>
      <c r="X50" s="115">
        <f t="shared" si="39"/>
        <v>12713.717536482809</v>
      </c>
      <c r="Y50" s="115">
        <f t="shared" si="40"/>
        <v>0</v>
      </c>
      <c r="Z50" s="115">
        <f t="shared" si="41"/>
        <v>0</v>
      </c>
      <c r="AA50" s="113">
        <f t="shared" si="42"/>
        <v>0</v>
      </c>
      <c r="AB50" s="113">
        <f t="shared" si="43"/>
        <v>0</v>
      </c>
      <c r="AC50" s="113">
        <f t="shared" si="44"/>
        <v>0</v>
      </c>
      <c r="AD50" s="113">
        <f t="shared" si="45"/>
        <v>0</v>
      </c>
      <c r="AE50" s="113">
        <f t="shared" si="46"/>
        <v>0</v>
      </c>
      <c r="AF50" s="113">
        <f t="shared" si="47"/>
        <v>0</v>
      </c>
    </row>
    <row r="51" spans="20:32" ht="13.5">
      <c r="T51" s="99" t="s">
        <v>95</v>
      </c>
      <c r="U51" s="113">
        <f t="shared" si="36"/>
        <v>14251.274019771188</v>
      </c>
      <c r="V51" s="113">
        <f t="shared" si="37"/>
        <v>12746.845164896591</v>
      </c>
      <c r="W51" s="113">
        <f t="shared" si="38"/>
        <v>12798.97129466901</v>
      </c>
      <c r="X51" s="115">
        <f t="shared" si="39"/>
        <v>12740.547325568246</v>
      </c>
      <c r="Y51" s="115">
        <f t="shared" si="40"/>
        <v>0</v>
      </c>
      <c r="Z51" s="115">
        <f t="shared" si="41"/>
        <v>0</v>
      </c>
      <c r="AA51" s="113">
        <f t="shared" si="42"/>
        <v>0</v>
      </c>
      <c r="AB51" s="113">
        <f t="shared" si="43"/>
        <v>0</v>
      </c>
      <c r="AC51" s="113">
        <f t="shared" si="44"/>
        <v>0</v>
      </c>
      <c r="AD51" s="113">
        <f t="shared" si="45"/>
        <v>0</v>
      </c>
      <c r="AE51" s="113">
        <f t="shared" si="46"/>
        <v>0</v>
      </c>
      <c r="AF51" s="113">
        <f t="shared" si="47"/>
        <v>0</v>
      </c>
    </row>
    <row r="52" spans="20:32" ht="13.5">
      <c r="T52" s="99" t="s">
        <v>96</v>
      </c>
      <c r="U52" s="113">
        <f t="shared" si="36"/>
        <v>15053.713621362136</v>
      </c>
      <c r="V52" s="113">
        <f t="shared" si="37"/>
        <v>13877.059136920618</v>
      </c>
      <c r="W52" s="113">
        <f t="shared" si="38"/>
        <v>13340.800771828268</v>
      </c>
      <c r="X52" s="115">
        <f t="shared" si="39"/>
        <v>14077.48003954072</v>
      </c>
      <c r="Y52" s="115">
        <f t="shared" si="40"/>
        <v>0</v>
      </c>
      <c r="Z52" s="115">
        <f t="shared" si="41"/>
        <v>0</v>
      </c>
      <c r="AA52" s="113">
        <f t="shared" si="42"/>
        <v>0</v>
      </c>
      <c r="AB52" s="113">
        <f t="shared" si="43"/>
        <v>0</v>
      </c>
      <c r="AC52" s="113">
        <f t="shared" si="44"/>
        <v>0</v>
      </c>
      <c r="AD52" s="113">
        <f t="shared" si="45"/>
        <v>0</v>
      </c>
      <c r="AE52" s="113">
        <f t="shared" si="46"/>
        <v>0</v>
      </c>
      <c r="AF52" s="113">
        <f t="shared" si="47"/>
        <v>0</v>
      </c>
    </row>
    <row r="53" spans="2:32" ht="13.5">
      <c r="B53" s="3" t="str">
        <f>'審査確定状況'!K6</f>
        <v>令和４年５月</v>
      </c>
      <c r="I53" s="3" t="str">
        <f>'審査確定状況'!N6</f>
        <v>令和４年６月</v>
      </c>
      <c r="T53" s="99" t="s">
        <v>97</v>
      </c>
      <c r="U53" s="113">
        <f t="shared" si="36"/>
        <v>12889.090142710906</v>
      </c>
      <c r="V53" s="113">
        <f t="shared" si="37"/>
        <v>11803.821212676314</v>
      </c>
      <c r="W53" s="113">
        <f t="shared" si="38"/>
        <v>11219.054526615724</v>
      </c>
      <c r="X53" s="115">
        <f t="shared" si="39"/>
        <v>11570.843536577862</v>
      </c>
      <c r="Y53" s="115">
        <f t="shared" si="40"/>
        <v>0</v>
      </c>
      <c r="Z53" s="115">
        <f t="shared" si="41"/>
        <v>0</v>
      </c>
      <c r="AA53" s="113">
        <f t="shared" si="42"/>
        <v>0</v>
      </c>
      <c r="AB53" s="113">
        <f t="shared" si="43"/>
        <v>0</v>
      </c>
      <c r="AC53" s="113">
        <f t="shared" si="44"/>
        <v>0</v>
      </c>
      <c r="AD53" s="113">
        <f t="shared" si="45"/>
        <v>0</v>
      </c>
      <c r="AE53" s="113">
        <f t="shared" si="46"/>
        <v>0</v>
      </c>
      <c r="AF53" s="113">
        <f t="shared" si="47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36"/>
        <v>12495.52710713979</v>
      </c>
      <c r="V54" s="113">
        <f t="shared" si="37"/>
        <v>11518.875343406593</v>
      </c>
      <c r="W54" s="113">
        <f t="shared" si="38"/>
        <v>11532.662081613938</v>
      </c>
      <c r="X54" s="115">
        <f t="shared" si="39"/>
        <v>11337.63070756361</v>
      </c>
      <c r="Y54" s="115">
        <f t="shared" si="40"/>
        <v>0</v>
      </c>
      <c r="Z54" s="115">
        <f t="shared" si="41"/>
        <v>0</v>
      </c>
      <c r="AA54" s="113">
        <f t="shared" si="42"/>
        <v>0</v>
      </c>
      <c r="AB54" s="113">
        <f t="shared" si="43"/>
        <v>0</v>
      </c>
      <c r="AC54" s="113">
        <f t="shared" si="44"/>
        <v>0</v>
      </c>
      <c r="AD54" s="113">
        <f t="shared" si="45"/>
        <v>0</v>
      </c>
      <c r="AE54" s="113">
        <f t="shared" si="46"/>
        <v>0</v>
      </c>
      <c r="AF54" s="113">
        <f t="shared" si="47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36"/>
        <v>13885.13815238627</v>
      </c>
      <c r="V55" s="113">
        <f t="shared" si="37"/>
        <v>13245.088639909232</v>
      </c>
      <c r="W55" s="113">
        <f t="shared" si="38"/>
        <v>13672.973255640221</v>
      </c>
      <c r="X55" s="115">
        <f t="shared" si="39"/>
        <v>13107.779525307405</v>
      </c>
      <c r="Y55" s="115">
        <f t="shared" si="40"/>
        <v>0</v>
      </c>
      <c r="Z55" s="115">
        <f t="shared" si="41"/>
        <v>0</v>
      </c>
      <c r="AA55" s="113">
        <f t="shared" si="42"/>
        <v>0</v>
      </c>
      <c r="AB55" s="113">
        <f t="shared" si="43"/>
        <v>0</v>
      </c>
      <c r="AC55" s="113">
        <f t="shared" si="44"/>
        <v>0</v>
      </c>
      <c r="AD55" s="113">
        <f t="shared" si="45"/>
        <v>0</v>
      </c>
      <c r="AE55" s="113">
        <f t="shared" si="46"/>
        <v>0</v>
      </c>
      <c r="AF55" s="113">
        <f t="shared" si="47"/>
        <v>0</v>
      </c>
    </row>
    <row r="56" spans="2:32" ht="13.5">
      <c r="B56" s="98" t="s">
        <v>28</v>
      </c>
      <c r="C56" s="166">
        <v>12291.150641639533</v>
      </c>
      <c r="D56" s="167"/>
      <c r="E56" s="168"/>
      <c r="F56" s="173">
        <v>12291.150641639533</v>
      </c>
      <c r="I56" s="98" t="s">
        <v>28</v>
      </c>
      <c r="J56" s="166">
        <v>12533.128505805498</v>
      </c>
      <c r="K56" s="167"/>
      <c r="L56" s="168"/>
      <c r="M56" s="173">
        <v>12533.128505805498</v>
      </c>
      <c r="T56" s="54" t="s">
        <v>100</v>
      </c>
      <c r="U56" s="113">
        <f t="shared" si="36"/>
        <v>15817.70450751252</v>
      </c>
      <c r="V56" s="113">
        <f t="shared" si="37"/>
        <v>11207.317073170732</v>
      </c>
      <c r="W56" s="113">
        <f t="shared" si="38"/>
        <v>11915.955752212389</v>
      </c>
      <c r="X56" s="115">
        <f t="shared" si="39"/>
        <v>12334.24321959755</v>
      </c>
      <c r="Y56" s="115">
        <f t="shared" si="40"/>
        <v>0</v>
      </c>
      <c r="Z56" s="115">
        <f t="shared" si="41"/>
        <v>0</v>
      </c>
      <c r="AA56" s="113">
        <f t="shared" si="42"/>
        <v>0</v>
      </c>
      <c r="AB56" s="113">
        <f t="shared" si="43"/>
        <v>0</v>
      </c>
      <c r="AC56" s="113">
        <f t="shared" si="44"/>
        <v>0</v>
      </c>
      <c r="AD56" s="113">
        <f t="shared" si="45"/>
        <v>0</v>
      </c>
      <c r="AE56" s="113">
        <f t="shared" si="46"/>
        <v>0</v>
      </c>
      <c r="AF56" s="113">
        <f t="shared" si="47"/>
        <v>0</v>
      </c>
    </row>
    <row r="57" spans="2:32" ht="13.5">
      <c r="B57" s="99" t="s">
        <v>93</v>
      </c>
      <c r="C57" s="174">
        <v>13600.778301886792</v>
      </c>
      <c r="D57" s="175"/>
      <c r="E57" s="176"/>
      <c r="F57" s="181">
        <v>13600.778301886792</v>
      </c>
      <c r="I57" s="99" t="s">
        <v>93</v>
      </c>
      <c r="J57" s="174">
        <v>13904.00209168555</v>
      </c>
      <c r="K57" s="175"/>
      <c r="L57" s="176"/>
      <c r="M57" s="181">
        <v>13904.00209168555</v>
      </c>
      <c r="T57" s="54" t="s">
        <v>101</v>
      </c>
      <c r="U57" s="113">
        <f t="shared" si="36"/>
        <v>13778.032839339845</v>
      </c>
      <c r="V57" s="113">
        <f t="shared" si="37"/>
        <v>12718.735789687373</v>
      </c>
      <c r="W57" s="113">
        <f t="shared" si="38"/>
        <v>12443.93833707865</v>
      </c>
      <c r="X57" s="115">
        <f t="shared" si="39"/>
        <v>12644.833330476959</v>
      </c>
      <c r="Y57" s="115">
        <f t="shared" si="40"/>
        <v>0</v>
      </c>
      <c r="Z57" s="115">
        <f t="shared" si="41"/>
        <v>0</v>
      </c>
      <c r="AA57" s="113">
        <f t="shared" si="42"/>
        <v>0</v>
      </c>
      <c r="AB57" s="113">
        <f t="shared" si="43"/>
        <v>0</v>
      </c>
      <c r="AC57" s="113">
        <f t="shared" si="44"/>
        <v>0</v>
      </c>
      <c r="AD57" s="113">
        <f t="shared" si="45"/>
        <v>0</v>
      </c>
      <c r="AE57" s="113">
        <f t="shared" si="46"/>
        <v>0</v>
      </c>
      <c r="AF57" s="113">
        <f t="shared" si="47"/>
        <v>0</v>
      </c>
    </row>
    <row r="58" spans="2:13" ht="13.5">
      <c r="B58" s="99" t="s">
        <v>94</v>
      </c>
      <c r="C58" s="174">
        <v>12753.262904519925</v>
      </c>
      <c r="D58" s="175"/>
      <c r="E58" s="176"/>
      <c r="F58" s="181">
        <v>12753.262904519925</v>
      </c>
      <c r="I58" s="99" t="s">
        <v>94</v>
      </c>
      <c r="J58" s="174">
        <v>12713.717536482809</v>
      </c>
      <c r="K58" s="175"/>
      <c r="L58" s="176"/>
      <c r="M58" s="181">
        <v>12713.717536482809</v>
      </c>
    </row>
    <row r="59" spans="2:13" ht="13.5">
      <c r="B59" s="99" t="s">
        <v>95</v>
      </c>
      <c r="C59" s="174">
        <v>12798.97129466901</v>
      </c>
      <c r="D59" s="175"/>
      <c r="E59" s="176"/>
      <c r="F59" s="181">
        <v>12798.97129466901</v>
      </c>
      <c r="I59" s="99" t="s">
        <v>95</v>
      </c>
      <c r="J59" s="174">
        <v>12740.547325568246</v>
      </c>
      <c r="K59" s="175"/>
      <c r="L59" s="176"/>
      <c r="M59" s="181">
        <v>12740.547325568246</v>
      </c>
    </row>
    <row r="60" spans="2:29" ht="13.5">
      <c r="B60" s="99" t="s">
        <v>96</v>
      </c>
      <c r="C60" s="174">
        <v>13340.800771828268</v>
      </c>
      <c r="D60" s="175"/>
      <c r="E60" s="176"/>
      <c r="F60" s="181">
        <v>13340.800771828268</v>
      </c>
      <c r="I60" s="99" t="s">
        <v>96</v>
      </c>
      <c r="J60" s="174">
        <v>14077.48003954072</v>
      </c>
      <c r="K60" s="175"/>
      <c r="L60" s="176"/>
      <c r="M60" s="181">
        <v>14077.48003954072</v>
      </c>
      <c r="X60" s="218"/>
      <c r="Y60" s="218"/>
      <c r="Z60" s="218"/>
      <c r="AA60" s="218"/>
      <c r="AB60" s="218"/>
      <c r="AC60" s="218"/>
    </row>
    <row r="61" spans="2:29" ht="13.5">
      <c r="B61" s="99" t="s">
        <v>97</v>
      </c>
      <c r="C61" s="174">
        <v>11219.054526615724</v>
      </c>
      <c r="D61" s="175"/>
      <c r="E61" s="176"/>
      <c r="F61" s="181">
        <v>11219.054526615724</v>
      </c>
      <c r="I61" s="99" t="s">
        <v>97</v>
      </c>
      <c r="J61" s="174">
        <v>11570.843536577862</v>
      </c>
      <c r="K61" s="175"/>
      <c r="L61" s="176"/>
      <c r="M61" s="181">
        <v>11570.843536577862</v>
      </c>
      <c r="X61" s="218"/>
      <c r="Y61" s="218"/>
      <c r="Z61" s="218"/>
      <c r="AA61" s="218"/>
      <c r="AB61" s="218"/>
      <c r="AC61" s="218"/>
    </row>
    <row r="62" spans="2:29" ht="13.5">
      <c r="B62" s="99" t="s">
        <v>98</v>
      </c>
      <c r="C62" s="174">
        <v>11532.662081613938</v>
      </c>
      <c r="D62" s="175"/>
      <c r="E62" s="176"/>
      <c r="F62" s="181">
        <v>11532.662081613938</v>
      </c>
      <c r="I62" s="99" t="s">
        <v>98</v>
      </c>
      <c r="J62" s="174">
        <v>11337.63070756361</v>
      </c>
      <c r="K62" s="175"/>
      <c r="L62" s="176"/>
      <c r="M62" s="181">
        <v>11337.63070756361</v>
      </c>
      <c r="X62" s="218"/>
      <c r="Y62" s="218"/>
      <c r="Z62" s="218"/>
      <c r="AA62" s="218"/>
      <c r="AB62" s="218"/>
      <c r="AC62" s="218"/>
    </row>
    <row r="63" spans="2:29" ht="13.5">
      <c r="B63" s="288" t="s">
        <v>99</v>
      </c>
      <c r="C63" s="204">
        <v>13672.973255640221</v>
      </c>
      <c r="D63" s="205"/>
      <c r="E63" s="206"/>
      <c r="F63" s="207">
        <v>13672.973255640221</v>
      </c>
      <c r="I63" s="288" t="s">
        <v>99</v>
      </c>
      <c r="J63" s="204">
        <v>13107.779525307405</v>
      </c>
      <c r="K63" s="205"/>
      <c r="L63" s="206"/>
      <c r="M63" s="207">
        <v>13107.779525307405</v>
      </c>
      <c r="X63" s="218"/>
      <c r="Y63" s="218"/>
      <c r="Z63" s="218"/>
      <c r="AA63" s="218"/>
      <c r="AB63" s="218"/>
      <c r="AC63" s="218"/>
    </row>
    <row r="64" spans="2:29" ht="13.5">
      <c r="B64" s="289" t="s">
        <v>100</v>
      </c>
      <c r="C64" s="208">
        <v>11915.955752212389</v>
      </c>
      <c r="D64" s="209"/>
      <c r="E64" s="210"/>
      <c r="F64" s="211">
        <v>11915.955752212389</v>
      </c>
      <c r="I64" s="289" t="s">
        <v>100</v>
      </c>
      <c r="J64" s="208">
        <v>12334.24321959755</v>
      </c>
      <c r="K64" s="209"/>
      <c r="L64" s="210"/>
      <c r="M64" s="211">
        <v>12334.24321959755</v>
      </c>
      <c r="X64" s="218"/>
      <c r="Y64" s="218"/>
      <c r="Z64" s="218"/>
      <c r="AA64" s="218"/>
      <c r="AB64" s="218"/>
      <c r="AC64" s="218"/>
    </row>
    <row r="65" spans="2:29" ht="13.5">
      <c r="B65" s="54" t="s">
        <v>101</v>
      </c>
      <c r="C65" s="190">
        <v>12443.93833707865</v>
      </c>
      <c r="D65" s="191"/>
      <c r="E65" s="192"/>
      <c r="F65" s="195">
        <v>12443.93833707865</v>
      </c>
      <c r="I65" s="54" t="s">
        <v>101</v>
      </c>
      <c r="J65" s="190">
        <v>12644.833330476959</v>
      </c>
      <c r="K65" s="191"/>
      <c r="L65" s="192"/>
      <c r="M65" s="195">
        <v>12644.833330476959</v>
      </c>
      <c r="X65" s="218"/>
      <c r="Y65" s="218"/>
      <c r="Z65" s="218"/>
      <c r="AA65" s="218"/>
      <c r="AB65" s="218"/>
      <c r="AC65" s="218"/>
    </row>
    <row r="66" spans="24:29" ht="13.5">
      <c r="X66" s="218"/>
      <c r="Y66" s="218"/>
      <c r="Z66" s="218"/>
      <c r="AA66" s="218"/>
      <c r="AB66" s="218"/>
      <c r="AC66" s="218"/>
    </row>
    <row r="67" spans="5:29" ht="13.5">
      <c r="E67" s="3"/>
      <c r="X67" s="218"/>
      <c r="Y67" s="218"/>
      <c r="Z67" s="218"/>
      <c r="AA67" s="218"/>
      <c r="AB67" s="218"/>
      <c r="AC67" s="218"/>
    </row>
    <row r="68" spans="2:29" ht="13.5">
      <c r="B68" s="3" t="str">
        <f>'審査確定状況'!Q6</f>
        <v>令和４年７月</v>
      </c>
      <c r="I68" s="3" t="str">
        <f>'審査確定状況'!T6</f>
        <v>令和４年８月</v>
      </c>
      <c r="X68" s="218"/>
      <c r="Y68" s="218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18"/>
      <c r="Y69" s="218"/>
      <c r="Z69" s="218"/>
      <c r="AA69" s="218"/>
      <c r="AB69" s="218"/>
      <c r="AC69" s="218"/>
    </row>
    <row r="70" spans="2:13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</row>
    <row r="71" spans="2:13" ht="13.5">
      <c r="B71" s="98" t="s">
        <v>28</v>
      </c>
      <c r="C71" s="166"/>
      <c r="D71" s="167"/>
      <c r="E71" s="168"/>
      <c r="F71" s="173"/>
      <c r="I71" s="98" t="s">
        <v>28</v>
      </c>
      <c r="J71" s="166"/>
      <c r="K71" s="167"/>
      <c r="L71" s="168"/>
      <c r="M71" s="173"/>
    </row>
    <row r="72" spans="2:13" ht="13.5">
      <c r="B72" s="99" t="s">
        <v>93</v>
      </c>
      <c r="C72" s="174"/>
      <c r="D72" s="175"/>
      <c r="E72" s="176"/>
      <c r="F72" s="181"/>
      <c r="I72" s="99" t="s">
        <v>93</v>
      </c>
      <c r="J72" s="174"/>
      <c r="K72" s="175"/>
      <c r="L72" s="176"/>
      <c r="M72" s="181"/>
    </row>
    <row r="73" spans="2:13" ht="13.5">
      <c r="B73" s="99" t="s">
        <v>94</v>
      </c>
      <c r="C73" s="174"/>
      <c r="D73" s="175"/>
      <c r="E73" s="176"/>
      <c r="F73" s="181"/>
      <c r="I73" s="99" t="s">
        <v>94</v>
      </c>
      <c r="J73" s="174"/>
      <c r="K73" s="175"/>
      <c r="L73" s="176"/>
      <c r="M73" s="181"/>
    </row>
    <row r="74" spans="2:13" ht="13.5">
      <c r="B74" s="99" t="s">
        <v>95</v>
      </c>
      <c r="C74" s="174"/>
      <c r="D74" s="175"/>
      <c r="E74" s="176"/>
      <c r="F74" s="181"/>
      <c r="I74" s="99" t="s">
        <v>95</v>
      </c>
      <c r="J74" s="174"/>
      <c r="K74" s="175"/>
      <c r="L74" s="176"/>
      <c r="M74" s="181"/>
    </row>
    <row r="75" spans="2:38" ht="13.5">
      <c r="B75" s="99" t="s">
        <v>96</v>
      </c>
      <c r="C75" s="174"/>
      <c r="D75" s="175"/>
      <c r="E75" s="176"/>
      <c r="F75" s="181"/>
      <c r="I75" s="99" t="s">
        <v>96</v>
      </c>
      <c r="J75" s="174"/>
      <c r="K75" s="175"/>
      <c r="L75" s="176"/>
      <c r="M75" s="181"/>
      <c r="AI75" s="384" t="s">
        <v>58</v>
      </c>
      <c r="AJ75" s="385"/>
      <c r="AK75" s="385"/>
      <c r="AL75" s="386"/>
    </row>
    <row r="76" spans="2:38" ht="13.5">
      <c r="B76" s="99" t="s">
        <v>97</v>
      </c>
      <c r="C76" s="174"/>
      <c r="D76" s="175"/>
      <c r="E76" s="176"/>
      <c r="F76" s="181"/>
      <c r="I76" s="99" t="s">
        <v>97</v>
      </c>
      <c r="J76" s="174"/>
      <c r="K76" s="175"/>
      <c r="L76" s="176"/>
      <c r="M76" s="181"/>
      <c r="AI76" s="384"/>
      <c r="AJ76" s="385"/>
      <c r="AK76" s="385"/>
      <c r="AL76" s="386"/>
    </row>
    <row r="77" spans="2:13" ht="13.5">
      <c r="B77" s="99" t="s">
        <v>98</v>
      </c>
      <c r="C77" s="174"/>
      <c r="D77" s="175"/>
      <c r="E77" s="176"/>
      <c r="F77" s="181"/>
      <c r="I77" s="99" t="s">
        <v>98</v>
      </c>
      <c r="J77" s="174"/>
      <c r="K77" s="175"/>
      <c r="L77" s="176"/>
      <c r="M77" s="181"/>
    </row>
    <row r="78" spans="2:13" ht="13.5">
      <c r="B78" s="288" t="s">
        <v>99</v>
      </c>
      <c r="C78" s="204"/>
      <c r="D78" s="205"/>
      <c r="E78" s="206"/>
      <c r="F78" s="207"/>
      <c r="I78" s="288" t="s">
        <v>99</v>
      </c>
      <c r="J78" s="204"/>
      <c r="K78" s="205"/>
      <c r="L78" s="206"/>
      <c r="M78" s="207"/>
    </row>
    <row r="79" spans="2:13" ht="13.5">
      <c r="B79" s="289" t="s">
        <v>100</v>
      </c>
      <c r="C79" s="208"/>
      <c r="D79" s="209"/>
      <c r="E79" s="210"/>
      <c r="F79" s="211"/>
      <c r="I79" s="289" t="s">
        <v>100</v>
      </c>
      <c r="J79" s="208"/>
      <c r="K79" s="209"/>
      <c r="L79" s="210"/>
      <c r="M79" s="211"/>
    </row>
    <row r="80" spans="2:13" ht="13.5">
      <c r="B80" s="54" t="s">
        <v>101</v>
      </c>
      <c r="C80" s="190"/>
      <c r="D80" s="191"/>
      <c r="E80" s="192"/>
      <c r="F80" s="195"/>
      <c r="I80" s="54" t="s">
        <v>101</v>
      </c>
      <c r="J80" s="190"/>
      <c r="K80" s="191"/>
      <c r="L80" s="192"/>
      <c r="M80" s="195"/>
    </row>
    <row r="82" ht="13.5">
      <c r="E82" s="3"/>
    </row>
    <row r="83" spans="2:9" ht="13.5">
      <c r="B83" s="3" t="str">
        <f>'審査確定状況'!W6</f>
        <v>令和４年９月</v>
      </c>
      <c r="I83" s="3" t="str">
        <f>'審査確定状況'!Z6</f>
        <v>令和４年１０月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/>
      <c r="D86" s="167"/>
      <c r="E86" s="168"/>
      <c r="F86" s="173"/>
      <c r="I86" s="98" t="s">
        <v>28</v>
      </c>
      <c r="J86" s="166"/>
      <c r="K86" s="167"/>
      <c r="L86" s="168"/>
      <c r="M86" s="173"/>
    </row>
    <row r="87" spans="2:13" ht="13.5">
      <c r="B87" s="99" t="s">
        <v>93</v>
      </c>
      <c r="C87" s="174"/>
      <c r="D87" s="175"/>
      <c r="E87" s="176"/>
      <c r="F87" s="181"/>
      <c r="I87" s="99" t="s">
        <v>93</v>
      </c>
      <c r="J87" s="174"/>
      <c r="K87" s="175"/>
      <c r="L87" s="176"/>
      <c r="M87" s="181"/>
    </row>
    <row r="88" spans="2:13" ht="13.5">
      <c r="B88" s="99" t="s">
        <v>94</v>
      </c>
      <c r="C88" s="174"/>
      <c r="D88" s="175"/>
      <c r="E88" s="176"/>
      <c r="F88" s="181"/>
      <c r="I88" s="99" t="s">
        <v>94</v>
      </c>
      <c r="J88" s="174"/>
      <c r="K88" s="175"/>
      <c r="L88" s="176"/>
      <c r="M88" s="181"/>
    </row>
    <row r="89" spans="2:13" ht="13.5">
      <c r="B89" s="99" t="s">
        <v>95</v>
      </c>
      <c r="C89" s="174"/>
      <c r="D89" s="175"/>
      <c r="E89" s="176"/>
      <c r="F89" s="181"/>
      <c r="I89" s="99" t="s">
        <v>95</v>
      </c>
      <c r="J89" s="174"/>
      <c r="K89" s="175"/>
      <c r="L89" s="176"/>
      <c r="M89" s="181"/>
    </row>
    <row r="90" spans="2:13" ht="13.5">
      <c r="B90" s="99" t="s">
        <v>96</v>
      </c>
      <c r="C90" s="174"/>
      <c r="D90" s="175"/>
      <c r="E90" s="176"/>
      <c r="F90" s="181"/>
      <c r="I90" s="99" t="s">
        <v>96</v>
      </c>
      <c r="J90" s="174"/>
      <c r="K90" s="175"/>
      <c r="L90" s="176"/>
      <c r="M90" s="181"/>
    </row>
    <row r="91" spans="2:13" ht="13.5">
      <c r="B91" s="99" t="s">
        <v>97</v>
      </c>
      <c r="C91" s="174"/>
      <c r="D91" s="175"/>
      <c r="E91" s="176"/>
      <c r="F91" s="181"/>
      <c r="I91" s="99" t="s">
        <v>97</v>
      </c>
      <c r="J91" s="174"/>
      <c r="K91" s="175"/>
      <c r="L91" s="176"/>
      <c r="M91" s="181"/>
    </row>
    <row r="92" spans="2:13" ht="13.5">
      <c r="B92" s="99" t="s">
        <v>98</v>
      </c>
      <c r="C92" s="174"/>
      <c r="D92" s="175"/>
      <c r="E92" s="176"/>
      <c r="F92" s="181"/>
      <c r="I92" s="99" t="s">
        <v>98</v>
      </c>
      <c r="J92" s="174"/>
      <c r="K92" s="175"/>
      <c r="L92" s="176"/>
      <c r="M92" s="181"/>
    </row>
    <row r="93" spans="2:13" ht="13.5">
      <c r="B93" s="288" t="s">
        <v>99</v>
      </c>
      <c r="C93" s="204"/>
      <c r="D93" s="205"/>
      <c r="E93" s="206"/>
      <c r="F93" s="207"/>
      <c r="I93" s="288" t="s">
        <v>99</v>
      </c>
      <c r="J93" s="204"/>
      <c r="K93" s="205"/>
      <c r="L93" s="206"/>
      <c r="M93" s="207"/>
    </row>
    <row r="94" spans="2:13" ht="13.5">
      <c r="B94" s="289" t="s">
        <v>100</v>
      </c>
      <c r="C94" s="208"/>
      <c r="D94" s="209"/>
      <c r="E94" s="210"/>
      <c r="F94" s="211"/>
      <c r="I94" s="289" t="s">
        <v>100</v>
      </c>
      <c r="J94" s="208"/>
      <c r="K94" s="209"/>
      <c r="L94" s="210"/>
      <c r="M94" s="211"/>
    </row>
    <row r="95" spans="2:13" ht="13.5">
      <c r="B95" s="54" t="s">
        <v>101</v>
      </c>
      <c r="C95" s="190"/>
      <c r="D95" s="191"/>
      <c r="E95" s="192"/>
      <c r="F95" s="195"/>
      <c r="I95" s="54" t="s">
        <v>101</v>
      </c>
      <c r="J95" s="190"/>
      <c r="K95" s="191"/>
      <c r="L95" s="192"/>
      <c r="M95" s="195"/>
    </row>
    <row r="97" ht="13.5">
      <c r="E97" s="3"/>
    </row>
    <row r="98" spans="2:9" ht="13.5">
      <c r="B98" s="3" t="str">
        <f>'審査確定状況'!AC6</f>
        <v>令和４年１１月</v>
      </c>
      <c r="I98" s="3" t="str">
        <f>'審査確定状況'!AF6</f>
        <v>令和４年１２月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/>
      <c r="D101" s="167"/>
      <c r="E101" s="168"/>
      <c r="F101" s="173"/>
      <c r="I101" s="98" t="s">
        <v>28</v>
      </c>
      <c r="J101" s="166"/>
      <c r="K101" s="167"/>
      <c r="L101" s="168"/>
      <c r="M101" s="173"/>
    </row>
    <row r="102" spans="2:13" ht="13.5">
      <c r="B102" s="99" t="s">
        <v>93</v>
      </c>
      <c r="C102" s="174"/>
      <c r="D102" s="175"/>
      <c r="E102" s="176"/>
      <c r="F102" s="181"/>
      <c r="I102" s="99" t="s">
        <v>93</v>
      </c>
      <c r="J102" s="174"/>
      <c r="K102" s="175"/>
      <c r="L102" s="176"/>
      <c r="M102" s="181"/>
    </row>
    <row r="103" spans="2:13" ht="13.5">
      <c r="B103" s="99" t="s">
        <v>94</v>
      </c>
      <c r="C103" s="174"/>
      <c r="D103" s="175"/>
      <c r="E103" s="176"/>
      <c r="F103" s="181"/>
      <c r="I103" s="99" t="s">
        <v>94</v>
      </c>
      <c r="J103" s="174"/>
      <c r="K103" s="175"/>
      <c r="L103" s="176"/>
      <c r="M103" s="181"/>
    </row>
    <row r="104" spans="2:13" ht="13.5">
      <c r="B104" s="99" t="s">
        <v>95</v>
      </c>
      <c r="C104" s="174"/>
      <c r="D104" s="175"/>
      <c r="E104" s="176"/>
      <c r="F104" s="181"/>
      <c r="I104" s="99" t="s">
        <v>95</v>
      </c>
      <c r="J104" s="174"/>
      <c r="K104" s="175"/>
      <c r="L104" s="176"/>
      <c r="M104" s="181"/>
    </row>
    <row r="105" spans="2:13" ht="13.5">
      <c r="B105" s="99" t="s">
        <v>96</v>
      </c>
      <c r="C105" s="174"/>
      <c r="D105" s="175"/>
      <c r="E105" s="176"/>
      <c r="F105" s="181"/>
      <c r="I105" s="99" t="s">
        <v>96</v>
      </c>
      <c r="J105" s="174"/>
      <c r="K105" s="175"/>
      <c r="L105" s="176"/>
      <c r="M105" s="181"/>
    </row>
    <row r="106" spans="2:13" ht="13.5">
      <c r="B106" s="99" t="s">
        <v>97</v>
      </c>
      <c r="C106" s="174"/>
      <c r="D106" s="175"/>
      <c r="E106" s="176"/>
      <c r="F106" s="181"/>
      <c r="I106" s="99" t="s">
        <v>97</v>
      </c>
      <c r="J106" s="174"/>
      <c r="K106" s="175"/>
      <c r="L106" s="176"/>
      <c r="M106" s="181"/>
    </row>
    <row r="107" spans="2:13" ht="13.5">
      <c r="B107" s="99" t="s">
        <v>98</v>
      </c>
      <c r="C107" s="174"/>
      <c r="D107" s="175"/>
      <c r="E107" s="176"/>
      <c r="F107" s="181"/>
      <c r="I107" s="99" t="s">
        <v>98</v>
      </c>
      <c r="J107" s="174"/>
      <c r="K107" s="175"/>
      <c r="L107" s="176"/>
      <c r="M107" s="181"/>
    </row>
    <row r="108" spans="2:13" ht="13.5">
      <c r="B108" s="288" t="s">
        <v>99</v>
      </c>
      <c r="C108" s="204"/>
      <c r="D108" s="205"/>
      <c r="E108" s="206"/>
      <c r="F108" s="207"/>
      <c r="I108" s="288" t="s">
        <v>99</v>
      </c>
      <c r="J108" s="204"/>
      <c r="K108" s="205"/>
      <c r="L108" s="206"/>
      <c r="M108" s="207"/>
    </row>
    <row r="109" spans="2:13" ht="13.5">
      <c r="B109" s="289" t="s">
        <v>100</v>
      </c>
      <c r="C109" s="208"/>
      <c r="D109" s="209"/>
      <c r="E109" s="210"/>
      <c r="F109" s="211"/>
      <c r="I109" s="289" t="s">
        <v>100</v>
      </c>
      <c r="J109" s="208"/>
      <c r="K109" s="209"/>
      <c r="L109" s="210"/>
      <c r="M109" s="211"/>
    </row>
    <row r="110" spans="2:13" ht="13.5">
      <c r="B110" s="54" t="s">
        <v>101</v>
      </c>
      <c r="C110" s="190"/>
      <c r="D110" s="191"/>
      <c r="E110" s="192"/>
      <c r="F110" s="195"/>
      <c r="I110" s="54" t="s">
        <v>101</v>
      </c>
      <c r="J110" s="190"/>
      <c r="K110" s="191"/>
      <c r="L110" s="192"/>
      <c r="M110" s="195"/>
    </row>
    <row r="112" ht="13.5">
      <c r="E112" s="3"/>
    </row>
    <row r="113" spans="2:9" ht="13.5">
      <c r="B113" s="3" t="str">
        <f>'審査確定状況'!AI6</f>
        <v>令和５年１月</v>
      </c>
      <c r="I113" s="3" t="str">
        <f>'審査確定状況'!AL6</f>
        <v>令和５年２月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/>
      <c r="D116" s="167"/>
      <c r="E116" s="168"/>
      <c r="F116" s="173"/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/>
      <c r="D117" s="175"/>
      <c r="E117" s="176"/>
      <c r="F117" s="181"/>
      <c r="I117" s="99" t="s">
        <v>93</v>
      </c>
      <c r="J117" s="174"/>
      <c r="K117" s="175"/>
      <c r="L117" s="176"/>
      <c r="M117" s="181"/>
    </row>
    <row r="118" spans="2:13" ht="13.5">
      <c r="B118" s="99" t="s">
        <v>94</v>
      </c>
      <c r="C118" s="174"/>
      <c r="D118" s="175"/>
      <c r="E118" s="176"/>
      <c r="F118" s="181"/>
      <c r="I118" s="99" t="s">
        <v>94</v>
      </c>
      <c r="J118" s="174"/>
      <c r="K118" s="175"/>
      <c r="L118" s="176"/>
      <c r="M118" s="181"/>
    </row>
    <row r="119" spans="2:13" ht="13.5">
      <c r="B119" s="99" t="s">
        <v>95</v>
      </c>
      <c r="C119" s="174"/>
      <c r="D119" s="175"/>
      <c r="E119" s="176"/>
      <c r="F119" s="181"/>
      <c r="I119" s="99" t="s">
        <v>95</v>
      </c>
      <c r="J119" s="174"/>
      <c r="K119" s="175"/>
      <c r="L119" s="176"/>
      <c r="M119" s="181"/>
    </row>
    <row r="120" spans="2:13" ht="13.5">
      <c r="B120" s="99" t="s">
        <v>96</v>
      </c>
      <c r="C120" s="174"/>
      <c r="D120" s="175"/>
      <c r="E120" s="176"/>
      <c r="F120" s="181"/>
      <c r="I120" s="99" t="s">
        <v>96</v>
      </c>
      <c r="J120" s="174"/>
      <c r="K120" s="175"/>
      <c r="L120" s="176"/>
      <c r="M120" s="181"/>
    </row>
    <row r="121" spans="2:13" ht="13.5">
      <c r="B121" s="99" t="s">
        <v>97</v>
      </c>
      <c r="C121" s="174"/>
      <c r="D121" s="175"/>
      <c r="E121" s="176"/>
      <c r="F121" s="181"/>
      <c r="I121" s="99" t="s">
        <v>97</v>
      </c>
      <c r="J121" s="174"/>
      <c r="K121" s="175"/>
      <c r="L121" s="176"/>
      <c r="M121" s="181"/>
    </row>
    <row r="122" spans="2:13" ht="13.5">
      <c r="B122" s="99" t="s">
        <v>98</v>
      </c>
      <c r="C122" s="174"/>
      <c r="D122" s="175"/>
      <c r="E122" s="176"/>
      <c r="F122" s="181"/>
      <c r="I122" s="99" t="s">
        <v>98</v>
      </c>
      <c r="J122" s="174"/>
      <c r="K122" s="175"/>
      <c r="L122" s="176"/>
      <c r="M122" s="181"/>
    </row>
    <row r="123" spans="2:13" ht="13.5">
      <c r="B123" s="288" t="s">
        <v>99</v>
      </c>
      <c r="C123" s="204"/>
      <c r="D123" s="205"/>
      <c r="E123" s="206"/>
      <c r="F123" s="207"/>
      <c r="I123" s="288" t="s">
        <v>99</v>
      </c>
      <c r="J123" s="204"/>
      <c r="K123" s="205"/>
      <c r="L123" s="206"/>
      <c r="M123" s="207"/>
    </row>
    <row r="124" spans="2:13" ht="13.5">
      <c r="B124" s="289" t="s">
        <v>100</v>
      </c>
      <c r="C124" s="208"/>
      <c r="D124" s="209"/>
      <c r="E124" s="210"/>
      <c r="F124" s="211"/>
      <c r="I124" s="289" t="s">
        <v>100</v>
      </c>
      <c r="J124" s="208"/>
      <c r="K124" s="209"/>
      <c r="L124" s="210"/>
      <c r="M124" s="211"/>
    </row>
    <row r="125" spans="2:13" ht="13.5">
      <c r="B125" s="54" t="s">
        <v>101</v>
      </c>
      <c r="C125" s="190"/>
      <c r="D125" s="191"/>
      <c r="E125" s="192"/>
      <c r="F125" s="195"/>
      <c r="I125" s="54" t="s">
        <v>101</v>
      </c>
      <c r="J125" s="190"/>
      <c r="K125" s="191"/>
      <c r="L125" s="192"/>
      <c r="M125" s="195"/>
    </row>
    <row r="127" ht="13.5">
      <c r="E127" s="3"/>
    </row>
    <row r="128" spans="2:5" ht="13.5">
      <c r="B128" s="384" t="s">
        <v>58</v>
      </c>
      <c r="C128" s="385"/>
      <c r="D128" s="385"/>
      <c r="E128" s="386"/>
    </row>
    <row r="129" spans="2:5" ht="13.5">
      <c r="B129" s="384"/>
      <c r="C129" s="385"/>
      <c r="D129" s="385"/>
      <c r="E129" s="386"/>
    </row>
  </sheetData>
  <sheetProtection/>
  <mergeCells count="4">
    <mergeCell ref="B2:C3"/>
    <mergeCell ref="B128:E129"/>
    <mergeCell ref="AH5:AK6"/>
    <mergeCell ref="AI75:AL76"/>
  </mergeCells>
  <hyperlinks>
    <hyperlink ref="B2:B3" location="目次!A1" display="もどる"/>
    <hyperlink ref="B128:B129" location="目次!A1" display="もどる"/>
    <hyperlink ref="B128:D129" location="'１件当たり調剤費用額'!A1" display="この表の頭にもどる"/>
    <hyperlink ref="AH5:AH6" location="目次!A1" display="もどる"/>
    <hyperlink ref="AH5:AJ6" location="'１件当たり調剤費用額'!A1" display="この表の頭にもどる"/>
    <hyperlink ref="AI75:AI76" location="目次!A1" display="もどる"/>
    <hyperlink ref="AI75:AK76" location="'１件当たり調剤費用額'!A1" display="この表の頭にもどる"/>
  </hyperlinks>
  <printOptions/>
  <pageMargins left="0.787" right="0.787" top="0.984" bottom="0.984" header="0.512" footer="0.512"/>
  <pageSetup horizontalDpi="600" verticalDpi="600" orientation="portrait" paperSize="9" scale="71" r:id="rId2"/>
  <rowBreaks count="2" manualBreakCount="2">
    <brk id="82" min="1" max="13" man="1"/>
    <brk id="155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秋田県国民健康保険団体連合会</dc:creator>
  <cp:keywords/>
  <dc:description/>
  <cp:lastModifiedBy>今井 舞</cp:lastModifiedBy>
  <cp:lastPrinted>2017-12-20T02:06:12Z</cp:lastPrinted>
  <dcterms:created xsi:type="dcterms:W3CDTF">2001-06-18T07:38:53Z</dcterms:created>
  <dcterms:modified xsi:type="dcterms:W3CDTF">2022-08-23T08:12:40Z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